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9425" windowHeight="9765"/>
  </bookViews>
  <sheets>
    <sheet name="Übersicht" sheetId="9" r:id="rId1"/>
    <sheet name="Abschnitt C" sheetId="7" r:id="rId2"/>
    <sheet name="Abschnitt C(2)" sheetId="6" r:id="rId3"/>
    <sheet name="Eichstrecke (Bandmaß)" sheetId="1" r:id="rId4"/>
    <sheet name="Messdaten" sheetId="2" r:id="rId5"/>
    <sheet name="Teilstrecken" sheetId="3" r:id="rId6"/>
    <sheet name="Berechnung" sheetId="4" r:id="rId7"/>
    <sheet name="Kilometrierung" sheetId="5" r:id="rId8"/>
  </sheets>
  <definedNames>
    <definedName name="Dropdownliste1">'Abschnitt C'!$D$12</definedName>
    <definedName name="Dropdownliste2">'Abschnitt C'!$G$16</definedName>
    <definedName name="_xlnm.Print_Area" localSheetId="1">'Abschnitt C'!$B$5:$K$87</definedName>
    <definedName name="_xlnm.Print_Area" localSheetId="2">'Abschnitt C(2)'!$A$1:$J$71</definedName>
    <definedName name="_xlnm.Print_Area" localSheetId="3">'Eichstrecke (Bandmaß)'!$B$1:$K$81</definedName>
    <definedName name="_xlnm.Print_Titles" localSheetId="5">Teilstrecken!$3:$3</definedName>
  </definedNames>
  <calcPr calcId="145621"/>
</workbook>
</file>

<file path=xl/calcChain.xml><?xml version="1.0" encoding="utf-8"?>
<calcChain xmlns="http://schemas.openxmlformats.org/spreadsheetml/2006/main">
  <c r="F32" i="1" l="1"/>
  <c r="F28" i="1"/>
  <c r="D34" i="1" l="1"/>
  <c r="D30" i="1"/>
  <c r="D37" i="1" l="1"/>
  <c r="C77" i="7"/>
  <c r="G78" i="7"/>
  <c r="D78" i="7"/>
  <c r="B21" i="7" l="1"/>
  <c r="B22" i="7" l="1"/>
  <c r="D17" i="3"/>
  <c r="H17" i="3" s="1"/>
  <c r="G17" i="3" s="1"/>
  <c r="D16" i="3" l="1"/>
  <c r="H16" i="3" s="1"/>
  <c r="G16" i="3" s="1"/>
  <c r="E17" i="3"/>
  <c r="F17" i="3" s="1"/>
  <c r="E16" i="3"/>
  <c r="F16" i="3" s="1"/>
  <c r="B84" i="7" l="1"/>
  <c r="D83" i="7"/>
  <c r="B23" i="7"/>
  <c r="D22" i="7"/>
  <c r="D21" i="7"/>
  <c r="D20" i="7"/>
  <c r="E15" i="3"/>
  <c r="F15" i="3" s="1"/>
  <c r="D15" i="3"/>
  <c r="H15" i="3" s="1"/>
  <c r="E14" i="3"/>
  <c r="F14" i="3" s="1"/>
  <c r="D14" i="3"/>
  <c r="H14" i="3" s="1"/>
  <c r="E13" i="3"/>
  <c r="F13" i="3" s="1"/>
  <c r="D13" i="3"/>
  <c r="H13" i="3" s="1"/>
  <c r="E12" i="3"/>
  <c r="F12" i="3" s="1"/>
  <c r="D12" i="3"/>
  <c r="H12" i="3" s="1"/>
  <c r="E11" i="3"/>
  <c r="F11" i="3" s="1"/>
  <c r="D11" i="3"/>
  <c r="H11" i="3" s="1"/>
  <c r="E10" i="3"/>
  <c r="F10" i="3" s="1"/>
  <c r="D10" i="3"/>
  <c r="H10" i="3" s="1"/>
  <c r="E9" i="3"/>
  <c r="F9" i="3" s="1"/>
  <c r="D9" i="3"/>
  <c r="H9" i="3" s="1"/>
  <c r="E8" i="3"/>
  <c r="F8" i="3" s="1"/>
  <c r="D8" i="3"/>
  <c r="H8" i="3" s="1"/>
  <c r="E7" i="3"/>
  <c r="F7" i="3" s="1"/>
  <c r="D7" i="3"/>
  <c r="H7" i="3" s="1"/>
  <c r="E6" i="3"/>
  <c r="F6" i="3" s="1"/>
  <c r="D6" i="3"/>
  <c r="H6" i="3" s="1"/>
  <c r="E5" i="3"/>
  <c r="F5" i="3" s="1"/>
  <c r="D5" i="3"/>
  <c r="H5" i="3" s="1"/>
  <c r="E4" i="3"/>
  <c r="F4" i="3" s="1"/>
  <c r="D4" i="3"/>
  <c r="H4" i="3" s="1"/>
  <c r="D25" i="1"/>
  <c r="D40" i="1" s="1"/>
  <c r="H35" i="1" s="1"/>
  <c r="D38" i="1" l="1"/>
  <c r="H36" i="1"/>
  <c r="B85" i="7"/>
  <c r="D23" i="7"/>
  <c r="E23" i="7" s="1"/>
  <c r="G4" i="3"/>
  <c r="G5" i="3"/>
  <c r="G6" i="3"/>
  <c r="G7" i="3"/>
  <c r="G8" i="3"/>
  <c r="G9" i="3"/>
  <c r="G10" i="3"/>
  <c r="G11" i="3"/>
  <c r="G12" i="3"/>
  <c r="G13" i="3"/>
  <c r="G14" i="3"/>
  <c r="G15" i="3"/>
  <c r="B86" i="7" l="1"/>
  <c r="D84" i="7"/>
  <c r="H19" i="7"/>
  <c r="H24" i="7" s="1"/>
  <c r="D86" i="7" l="1"/>
  <c r="D85" i="7"/>
  <c r="H23" i="7"/>
  <c r="H20" i="7"/>
  <c r="H22" i="7" s="1"/>
  <c r="H82" i="7" l="1"/>
  <c r="H83" i="7" s="1"/>
  <c r="H85" i="7" s="1"/>
  <c r="J85" i="7" s="1"/>
  <c r="H21" i="7"/>
  <c r="E86" i="7"/>
  <c r="C4" i="7"/>
  <c r="D4" i="7"/>
  <c r="H86" i="7" l="1"/>
  <c r="G4" i="7"/>
  <c r="H84" i="7"/>
  <c r="H4" i="7"/>
</calcChain>
</file>

<file path=xl/comments1.xml><?xml version="1.0" encoding="utf-8"?>
<comments xmlns="http://schemas.openxmlformats.org/spreadsheetml/2006/main">
  <authors>
    <author>Roth, Karl-Josef</author>
    <author>rothkj</author>
  </authors>
  <commentList>
    <comment ref="D9" authorId="0">
      <text>
        <r>
          <rPr>
            <sz val="9"/>
            <color indexed="81"/>
            <rFont val="Tahoma"/>
            <family val="2"/>
          </rPr>
          <t>Name der Veranstaltung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Angabe zum Vermessungsauftrag:
z.B.
Neuvermessung
Ergänzungsmessung etc.
</t>
        </r>
      </text>
    </comment>
    <comment ref="D11" authorId="1">
      <text>
        <r>
          <rPr>
            <sz val="9"/>
            <color indexed="81"/>
            <rFont val="Tahoma"/>
            <family val="2"/>
          </rPr>
          <t>Name und Anschrift des DLV-Streckenvermessers
- ohne Unterschrift -</t>
        </r>
      </text>
    </comment>
    <comment ref="C14" authorId="0">
      <text>
        <r>
          <rPr>
            <sz val="9"/>
            <color indexed="81"/>
            <rFont val="Tahoma"/>
            <family val="2"/>
          </rPr>
          <t>Eingabe mit Trennzeichen "Punkt"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Eingabe mit Trennzeichen
"Doppelpunkt"
</t>
        </r>
      </text>
    </comment>
    <comment ref="G14" authorId="0">
      <text>
        <r>
          <rPr>
            <sz val="9"/>
            <color indexed="81"/>
            <rFont val="Tahoma"/>
            <family val="2"/>
          </rPr>
          <t>Eingabe ganzzahlig
in Grad Celsius</t>
        </r>
      </text>
    </comment>
    <comment ref="D15" authorId="1">
      <text>
        <r>
          <rPr>
            <sz val="9"/>
            <color indexed="81"/>
            <rFont val="Tahoma"/>
            <family val="2"/>
          </rPr>
          <t>Formatierung in Meter</t>
        </r>
      </text>
    </comment>
    <comment ref="G15" authorId="0">
      <text>
        <r>
          <rPr>
            <sz val="9"/>
            <color indexed="81"/>
            <rFont val="Tahoma"/>
            <family val="2"/>
          </rPr>
          <t>Beschreibung der Lage
der Eichstrecke
ggf. Skizze als Anhang</t>
        </r>
      </text>
    </comment>
    <comment ref="H20" authorId="1">
      <text>
        <r>
          <rPr>
            <sz val="9"/>
            <color indexed="81"/>
            <rFont val="Tahoma"/>
            <family val="2"/>
          </rPr>
          <t>ohne Präventivfaktor</t>
        </r>
      </text>
    </comment>
    <comment ref="H22" authorId="1">
      <text>
        <r>
          <rPr>
            <sz val="9"/>
            <color indexed="81"/>
            <rFont val="Tahoma"/>
            <family val="2"/>
          </rPr>
          <t>Arbeitskonstante incl.
Präventivfaktor 0,1%</t>
        </r>
      </text>
    </comment>
    <comment ref="H23" authorId="0">
      <text>
        <r>
          <rPr>
            <sz val="9"/>
            <color indexed="81"/>
            <rFont val="Tahoma"/>
            <family val="2"/>
          </rPr>
          <t>Genauigkeit der
1. Kalibrierung je Count</t>
        </r>
      </text>
    </comment>
    <comment ref="C77" authorId="0">
      <text>
        <r>
          <rPr>
            <sz val="9"/>
            <color indexed="81"/>
            <rFont val="Tahoma"/>
            <family val="2"/>
          </rPr>
          <t>Eingabe mit Trennzeichen "Punkt"</t>
        </r>
      </text>
    </comment>
    <comment ref="D77" authorId="0">
      <text>
        <r>
          <rPr>
            <sz val="9"/>
            <color indexed="81"/>
            <rFont val="Tahoma"/>
            <family val="2"/>
          </rPr>
          <t>Eingabe mit Trennzeichen "Doppelpunkt"</t>
        </r>
      </text>
    </comment>
    <comment ref="G77" authorId="0">
      <text>
        <r>
          <rPr>
            <sz val="9"/>
            <color indexed="81"/>
            <rFont val="Tahoma"/>
            <family val="2"/>
          </rPr>
          <t>Eingabe ganzzahlig in Grad Celsius</t>
        </r>
      </text>
    </comment>
    <comment ref="D78" authorId="1">
      <text>
        <r>
          <rPr>
            <sz val="9"/>
            <color indexed="81"/>
            <rFont val="Tahoma"/>
            <family val="2"/>
          </rPr>
          <t>Formatierung in Meter</t>
        </r>
      </text>
    </comment>
    <comment ref="G78" authorId="0">
      <text>
        <r>
          <rPr>
            <sz val="9"/>
            <color indexed="81"/>
            <rFont val="Tahoma"/>
            <family val="2"/>
          </rPr>
          <t>Beschreibung der Lage
der Eichstrecke
ggf. Skizze als Anhang</t>
        </r>
      </text>
    </comment>
    <comment ref="H83" authorId="1">
      <text>
        <r>
          <rPr>
            <sz val="9"/>
            <color indexed="81"/>
            <rFont val="Tahoma"/>
            <family val="2"/>
          </rPr>
          <t>ohne Prävetiv-Faktor</t>
        </r>
      </text>
    </comment>
    <comment ref="H85" authorId="1">
      <text>
        <r>
          <rPr>
            <sz val="9"/>
            <color indexed="81"/>
            <rFont val="Tahoma"/>
            <family val="2"/>
          </rPr>
          <t>incl. Präventiv-Faktor 0,1%</t>
        </r>
      </text>
    </comment>
    <comment ref="J85" authorId="1">
      <text>
        <r>
          <rPr>
            <sz val="9"/>
            <color indexed="81"/>
            <rFont val="Tahoma"/>
            <family val="2"/>
          </rPr>
          <t>Mittelwertbildung mit
Präventiv-Faktor + 0,1%</t>
        </r>
      </text>
    </comment>
    <comment ref="H86" authorId="0">
      <text>
        <r>
          <rPr>
            <sz val="9"/>
            <color indexed="81"/>
            <rFont val="Tahoma"/>
            <family val="2"/>
          </rPr>
          <t xml:space="preserve">Genauigkeit der
2. Kalibrierung je Count
</t>
        </r>
      </text>
    </comment>
    <comment ref="K87" authorId="1">
      <text>
        <r>
          <rPr>
            <sz val="9"/>
            <color indexed="81"/>
            <rFont val="Tahoma"/>
            <family val="2"/>
          </rPr>
          <t>Seitennummer</t>
        </r>
      </text>
    </comment>
  </commentList>
</comments>
</file>

<file path=xl/comments2.xml><?xml version="1.0" encoding="utf-8"?>
<comments xmlns="http://schemas.openxmlformats.org/spreadsheetml/2006/main">
  <authors>
    <author>rothkj</author>
  </authors>
  <commentList>
    <comment ref="J71" authorId="0">
      <text>
        <r>
          <rPr>
            <sz val="9"/>
            <color indexed="81"/>
            <rFont val="Tahoma"/>
            <family val="2"/>
          </rPr>
          <t>Seitennummer</t>
        </r>
      </text>
    </comment>
  </commentList>
</comments>
</file>

<file path=xl/comments3.xml><?xml version="1.0" encoding="utf-8"?>
<comments xmlns="http://schemas.openxmlformats.org/spreadsheetml/2006/main">
  <authors>
    <author>Roth, Karl-Josef</author>
  </authors>
  <commentList>
    <comment ref="C4" authorId="0">
      <text>
        <r>
          <rPr>
            <sz val="9"/>
            <color indexed="81"/>
            <rFont val="Tahoma"/>
            <family val="2"/>
          </rPr>
          <t>Nummer der Anlage eingeben:
z.B. 2, 2a, 2.1 ...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Bezeichnung der Eichstrecke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Lage und Ort der Eichstrecke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Name und Adresse des
DLV-Streckenvermessers</t>
        </r>
      </text>
    </comment>
    <comment ref="D11" authorId="0">
      <text>
        <r>
          <rPr>
            <sz val="9"/>
            <color indexed="81"/>
            <rFont val="Tahoma"/>
            <family val="2"/>
          </rPr>
          <t>karl josef roth:
Pull-Down
Grade of measurer</t>
        </r>
      </text>
    </comment>
    <comment ref="D13" authorId="0">
      <text>
        <r>
          <rPr>
            <sz val="9"/>
            <color indexed="81"/>
            <rFont val="Tahoma"/>
            <family val="2"/>
          </rPr>
          <t>Eingabe des Datums:
z.B. 2.9.13 = 02.09.2013</t>
        </r>
      </text>
    </comment>
    <comment ref="D14" authorId="0">
      <text>
        <r>
          <rPr>
            <sz val="9"/>
            <color indexed="81"/>
            <rFont val="Tahoma"/>
            <family val="2"/>
          </rPr>
          <t>Uhrzeit eingeben mit Doppelpunkt als Trennzeichen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Temperatur zum Zeitpunkt der Vermessung
Zahl kann mit einer Nachkommastelle eingegeben werden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Hersteller und Produktname
</t>
        </r>
      </text>
    </comment>
    <comment ref="D19" authorId="0">
      <text>
        <r>
          <rPr>
            <sz val="9"/>
            <color indexed="81"/>
            <rFont val="Tahoma"/>
            <family val="2"/>
          </rPr>
          <t>Maßbandlänge eingeben
nur Zahlenwert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Herstellerangabe Prüfzertifikat
Grad Celsius
nur Zahlenwert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Herstellerangabe
Prüfzertifikat
Newton
nur Zahlenwert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 xml:space="preserve">Roth, Karl-Josef
</t>
        </r>
        <r>
          <rPr>
            <sz val="9"/>
            <color indexed="81"/>
            <rFont val="Tahoma"/>
            <family val="2"/>
          </rPr>
          <t xml:space="preserve">Anzahl der vollen Bandlänge: z.B. 4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Länge der gemessenen Schlussstrecke = Teillänge von 50m (30m)
Angabe ggf. auf mm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Mittelwertanzeige auf cm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Roth, Karl-Josef:</t>
        </r>
        <r>
          <rPr>
            <sz val="9"/>
            <color indexed="81"/>
            <rFont val="Tahoma"/>
            <family val="2"/>
          </rPr>
          <t xml:space="preserve">
Anzeige auf cm gerundet</t>
        </r>
      </text>
    </comment>
  </commentList>
</comments>
</file>

<file path=xl/comments4.xml><?xml version="1.0" encoding="utf-8"?>
<comments xmlns="http://schemas.openxmlformats.org/spreadsheetml/2006/main">
  <authors>
    <author>Roth, Karl-Josef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Konstante mit einer
Nachkommastelle
eingeben
</t>
        </r>
      </text>
    </comment>
  </commentList>
</comments>
</file>

<file path=xl/sharedStrings.xml><?xml version="1.0" encoding="utf-8"?>
<sst xmlns="http://schemas.openxmlformats.org/spreadsheetml/2006/main" count="224" uniqueCount="173">
  <si>
    <t>DLV - STRECKENVERMESSUNG</t>
  </si>
  <si>
    <t>Protokoll für Straßenwettbewerbe</t>
  </si>
  <si>
    <t>Messung der Eichstrecke mit dem Stahlbandmaß</t>
  </si>
  <si>
    <t>Anlage</t>
  </si>
  <si>
    <t>Eichstrecke:</t>
  </si>
  <si>
    <t>Datum:</t>
  </si>
  <si>
    <t>Uhrzeit:</t>
  </si>
  <si>
    <t>Angaben zum Stahlbandmaß</t>
  </si>
  <si>
    <t>Produkt:</t>
  </si>
  <si>
    <t>Länge:</t>
  </si>
  <si>
    <t>Zugkraft:</t>
  </si>
  <si>
    <t>Messung 1</t>
  </si>
  <si>
    <t>Messung 2</t>
  </si>
  <si>
    <t>Temperaturanpassung</t>
  </si>
  <si>
    <t>Messpunkt</t>
  </si>
  <si>
    <t>Ablesung 1 ( C)</t>
  </si>
  <si>
    <t>Ablesung 2 ( C)</t>
  </si>
  <si>
    <t>Örtlichkeit und Beschreibung</t>
  </si>
  <si>
    <t>Foto</t>
  </si>
  <si>
    <t>Tageskonstante:</t>
  </si>
  <si>
    <t>Zellen mit Auswerteformeln belegt</t>
  </si>
  <si>
    <t>Stationierung</t>
  </si>
  <si>
    <t>Differenzberechnungen</t>
  </si>
  <si>
    <t>Max. Abweichung</t>
  </si>
  <si>
    <t>Teilstrecke</t>
  </si>
  <si>
    <t>Messung 1[C]</t>
  </si>
  <si>
    <t>Messung 2[C]</t>
  </si>
  <si>
    <t>gültig[C]</t>
  </si>
  <si>
    <t>Diff[C]</t>
  </si>
  <si>
    <t>Diff[m]</t>
  </si>
  <si>
    <r>
      <t>M1-M2 0,8</t>
    </r>
    <r>
      <rPr>
        <i/>
        <sz val="8"/>
        <rFont val="Calibri"/>
        <family val="2"/>
      </rPr>
      <t>‰</t>
    </r>
    <r>
      <rPr>
        <i/>
        <sz val="8"/>
        <rFont val="Arial"/>
        <family val="2"/>
      </rPr>
      <t xml:space="preserve"> [m]</t>
    </r>
  </si>
  <si>
    <t>Länge [m]</t>
  </si>
  <si>
    <t>Teilstrecken</t>
  </si>
  <si>
    <t>Länge Teilstrecken</t>
  </si>
  <si>
    <t>Strecke(m)</t>
  </si>
  <si>
    <t>MP/KM</t>
  </si>
  <si>
    <t>Teilstrecke (TS)</t>
  </si>
  <si>
    <t>Länge der TS</t>
  </si>
  <si>
    <t>Bemerkungen</t>
  </si>
  <si>
    <r>
      <t xml:space="preserve">C2) Vermessung - Berechnung </t>
    </r>
    <r>
      <rPr>
        <b/>
        <i/>
        <sz val="10"/>
        <rFont val="Arial"/>
        <family val="2"/>
      </rPr>
      <t>(Fortsetzung Abschnitt C)</t>
    </r>
  </si>
  <si>
    <t>Vermessung und Berechnung der Laufstrecke:</t>
  </si>
  <si>
    <t>Tages-Konstante:</t>
  </si>
  <si>
    <t>Lage der Messpunkte</t>
  </si>
  <si>
    <t>MP</t>
  </si>
  <si>
    <t>Ablesung</t>
  </si>
  <si>
    <t>Differenz1</t>
  </si>
  <si>
    <t>Differenz2</t>
  </si>
  <si>
    <t>gültige</t>
  </si>
  <si>
    <t>Berechnung</t>
  </si>
  <si>
    <t>Counter</t>
  </si>
  <si>
    <t>Laufstrecke</t>
  </si>
  <si>
    <t>Seite</t>
  </si>
  <si>
    <t>DLV-Streckenvermesser Grade C</t>
  </si>
  <si>
    <t>IAAF/DLV-Streckenvermesser Grade B</t>
  </si>
  <si>
    <t>IAAF/DLV-Streckenvermesser Grade A</t>
  </si>
  <si>
    <t>DLV-Streckenvermesser Grade D</t>
  </si>
  <si>
    <t>C) Kalibrierung - Vermessung - Berechnung</t>
  </si>
  <si>
    <t>Veranstaltung:</t>
  </si>
  <si>
    <t>Lage der Eichstrecke:</t>
  </si>
  <si>
    <t>Temperatur:</t>
  </si>
  <si>
    <t>Anfang</t>
  </si>
  <si>
    <t>Ende</t>
  </si>
  <si>
    <t>Differenz</t>
  </si>
  <si>
    <t>Jones-Counter</t>
  </si>
  <si>
    <t>6 Ziffern</t>
  </si>
  <si>
    <t>5 Ziffern</t>
  </si>
  <si>
    <t xml:space="preserve">       Counts / KM</t>
  </si>
  <si>
    <t>Mittelwert</t>
  </si>
  <si>
    <t>Ableseeinheit am Counter:</t>
  </si>
  <si>
    <t>BMI</t>
  </si>
  <si>
    <t>Differenz:</t>
  </si>
  <si>
    <t>max. Differenz (0,01% der Eichstrecke)</t>
  </si>
  <si>
    <r>
      <t>Länge</t>
    </r>
    <r>
      <rPr>
        <b/>
        <sz val="9"/>
        <rFont val="Arial"/>
        <family val="2"/>
      </rPr>
      <t xml:space="preserve"> der </t>
    </r>
    <r>
      <rPr>
        <b/>
        <sz val="10"/>
        <rFont val="Arial"/>
        <family val="2"/>
      </rPr>
      <t>Eichstrecke:</t>
    </r>
  </si>
  <si>
    <t>Counts</t>
  </si>
  <si>
    <t>DLV-Streckenvermesser:</t>
  </si>
  <si>
    <t>Vermessungsauftrag:</t>
  </si>
  <si>
    <t>Vermessung und Berechnung nach IWR - Regel 260.28 d und 260.28 e</t>
  </si>
  <si>
    <t>Ablesung 1+2</t>
  </si>
  <si>
    <t>Strecke (m)</t>
  </si>
  <si>
    <t>(m)</t>
  </si>
  <si>
    <t>Lage und Beschreibung der</t>
  </si>
  <si>
    <t>Datum/Uhrzeit:</t>
  </si>
  <si>
    <t>Präventivfaktor (+0,1%)</t>
  </si>
  <si>
    <t>Radumfang mit der Arbeitskonstanten</t>
  </si>
  <si>
    <t>Radumfang mit der Tageskonstanten</t>
  </si>
  <si>
    <t>Einstellwerte für den Digital-Tacho am Fahrrad</t>
  </si>
  <si>
    <t>Counter-Kalibrierung vor der Streckenvermessung</t>
  </si>
  <si>
    <t>Counter-Kalibrierung nach der Streckenvermessung</t>
  </si>
  <si>
    <t>Messung 3</t>
  </si>
  <si>
    <t>Messung 4</t>
  </si>
  <si>
    <t>Arbeitskonstante / KM</t>
  </si>
  <si>
    <t>Endkonstante / KM</t>
  </si>
  <si>
    <t>Messmethode zur Bestimmung der Länge der Eichstrecke:</t>
  </si>
  <si>
    <t>Dropdownliste2</t>
  </si>
  <si>
    <t>Dropdownliste1</t>
  </si>
  <si>
    <t>Stahlband-Messung</t>
  </si>
  <si>
    <t>elektro-optische Messung</t>
  </si>
  <si>
    <t>Eichtemperatur:</t>
  </si>
  <si>
    <t>Standardwerte</t>
  </si>
  <si>
    <t>f = 1 + (0.0000116 x (Mittlere Temperatur bei der Messung [°C] - 20°C)</t>
  </si>
  <si>
    <t>Dropdown1</t>
  </si>
  <si>
    <t>IAAF/AIMS Streckenvermesser Grade B</t>
  </si>
  <si>
    <t>IAAF/AIMS Streckenvermesser Grade A</t>
  </si>
  <si>
    <t>Korrekturfaktor:</t>
  </si>
  <si>
    <t>Länge der Temperaturanpassung:</t>
  </si>
  <si>
    <t>Länge der Eichstrecke:</t>
  </si>
  <si>
    <t>Streckenlänge (vorläufig):</t>
  </si>
  <si>
    <t>maximale Differenz (0,01%):</t>
  </si>
  <si>
    <t>Differenz Messung #1 #2:</t>
  </si>
  <si>
    <t>Lageplan der Eichstrecke</t>
  </si>
  <si>
    <t>1</t>
  </si>
  <si>
    <t>Übersicht und Kurzbeschreibung</t>
  </si>
  <si>
    <t xml:space="preserve">Es ist hilfreich und sinnvoll, dass bei der Kalibrierung auf der Eichstrecke und der Streckenvermessung eine Kalkulationshilfe - Taschenrechner/Pad/Laptop - zur Verfügung steht. Diese Übersicht setzt voraus, dass der/die NutzerIn mit den Regelwerken und Ablaufprozessen bei der Streckenvermessung vertraut ist. Weitergehende Informationen können den aktuellen Regelwerken "IAAF Competition Rules" und "IWR" sowie dem "Handbuch  für den DLV-Streckenvermesser" entnommen werden.   </t>
  </si>
  <si>
    <r>
      <t xml:space="preserve">WICHTIG: Die Tabellenblätter "Abschnitt C, Abschnitt C(2) und Eichstrecke(Bandmaß)" sind geschützt. Die Abschnitte C sind zusätzlich kennwortgeschützt zur Sicherstellung der uneingeschränkten Auswertung durch die hinterlegten Formelbereiche. </t>
    </r>
    <r>
      <rPr>
        <b/>
        <sz val="10"/>
        <rFont val="Arial"/>
        <family val="2"/>
      </rPr>
      <t>Eingabeinformationen sind mit Kommentarfeldern hinterlegt.</t>
    </r>
  </si>
  <si>
    <t>Die Tabellenkalkulation wurde entwickelt von:
Karl Josef Roth, IAAF/DLV Streckenvermesser [Grade A]
D-54329 Konz
Hinweise und Verbesserungsvorschläge bitte an: roth-kj@kabelmail.de</t>
  </si>
  <si>
    <t>Die Tabellenblätter "Abschnitte C und C(2)" sind als Fortsetzung des Protokollformulars für die pdf/Druckausgabe formatiert; die Seitennummer ist anzupassen. Das Tabellenblatt "Abschnitt C(2)" dient bei komplexen Messanordnungen der Erweiterung der Messwert- und Kalkulationsbereiche.</t>
  </si>
  <si>
    <t>Die Tabellenblätter "Messdaten", "Teilstrecken", "Berechnung" und "Kilometrierung" können als Hilfskalkulationen zur Streckenvermessung verwendet werden - z.B. als Vorauswertung; die Messdaten und Ergebnisse können über die Zwischenspeicherfunktion in die Tabellenblätter C / C(2) eingefügt werden.</t>
  </si>
  <si>
    <t>Die Tabellenkalkulation wurde entwickelt für die automatische Berechnung und Beurteilung der Messergebnisse für eine Straßenstreckenvermessung mit der "kalibrierten Fahrrad-Messmethode" mit Jones-Counter und die Bestimmung und Messung einer Eichstrecke mit Stahlbandmaß für die Genehmigung des DLV-Streckenvermessungsprotokolls.</t>
  </si>
  <si>
    <r>
      <t xml:space="preserve">MP </t>
    </r>
    <r>
      <rPr>
        <b/>
        <sz val="9"/>
        <color theme="1"/>
        <rFont val="Calibri"/>
        <family val="2"/>
      </rPr>
      <t>→</t>
    </r>
    <r>
      <rPr>
        <b/>
        <sz val="9"/>
        <color theme="1"/>
        <rFont val="Arial"/>
        <family val="2"/>
      </rPr>
      <t xml:space="preserve"> MP</t>
    </r>
  </si>
  <si>
    <t>KM 1</t>
  </si>
  <si>
    <t>KM 2</t>
  </si>
  <si>
    <t>KM 3</t>
  </si>
  <si>
    <t>KM 4</t>
  </si>
  <si>
    <t>KM 5</t>
  </si>
  <si>
    <t>KM 6</t>
  </si>
  <si>
    <t>KM 7</t>
  </si>
  <si>
    <t>KM 8</t>
  </si>
  <si>
    <t>KM 9</t>
  </si>
  <si>
    <t>KM 10</t>
  </si>
  <si>
    <t>KM 11</t>
  </si>
  <si>
    <t>KM 12</t>
  </si>
  <si>
    <t>KM 13</t>
  </si>
  <si>
    <t>KM 14</t>
  </si>
  <si>
    <t>KM 15</t>
  </si>
  <si>
    <t>KM 16</t>
  </si>
  <si>
    <t>KM 17</t>
  </si>
  <si>
    <t>KM 18</t>
  </si>
  <si>
    <t>KM 19</t>
  </si>
  <si>
    <t>KM 20</t>
  </si>
  <si>
    <t>KM 21</t>
  </si>
  <si>
    <t>KM 22</t>
  </si>
  <si>
    <t>KM 23</t>
  </si>
  <si>
    <t>KM 24</t>
  </si>
  <si>
    <t>KM 25</t>
  </si>
  <si>
    <t>KM 26</t>
  </si>
  <si>
    <t>KM 27</t>
  </si>
  <si>
    <t>KM 28</t>
  </si>
  <si>
    <t>KM 29</t>
  </si>
  <si>
    <t>KM 30</t>
  </si>
  <si>
    <t>KM 31</t>
  </si>
  <si>
    <t>KM 32</t>
  </si>
  <si>
    <t>KM 33</t>
  </si>
  <si>
    <t>KM 34</t>
  </si>
  <si>
    <t>KM 35</t>
  </si>
  <si>
    <t>KM 36</t>
  </si>
  <si>
    <t>KM 37</t>
  </si>
  <si>
    <t>KM 38</t>
  </si>
  <si>
    <t>KM 39</t>
  </si>
  <si>
    <t>KM 40</t>
  </si>
  <si>
    <t>KM 41</t>
  </si>
  <si>
    <t>KM 42</t>
  </si>
  <si>
    <t>Halbmarathon</t>
  </si>
  <si>
    <t>Marathon</t>
  </si>
  <si>
    <t>Mess- und Stationierungspunkte</t>
  </si>
  <si>
    <t>Vermessung der Eichstrecke</t>
  </si>
  <si>
    <t>1.Messung - Restlänge</t>
  </si>
  <si>
    <t>1.Messung -  Anzahl der Bandlängen</t>
  </si>
  <si>
    <t>1. Messergebnis</t>
  </si>
  <si>
    <t>2.Messung - Anzahl der Bandlängen</t>
  </si>
  <si>
    <t>2.Messung - Restlänge</t>
  </si>
  <si>
    <t>2. Messergebnis</t>
  </si>
  <si>
    <t xml:space="preserve"> (Zwischenergebnis)</t>
  </si>
  <si>
    <t>Das Tabellenblatt "Eichstrecke" ist als Anlage zum Protokoll für die pdf/Druckausgabe formatiert; die Anlagennummer ist anzupassen. Es dient der Ermittlung der Länge der Eichstrecke mit dem Stahlbandmaß (ohne Kennwortschutz); nach Aufhebung des Tabellenschutzes kann ein Lageplan zur Eichstrecke als Grafik (z.B. jpg-Datei) eingefügt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</si>
</sst>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€&quot;_-;\-* #,##0.00\ &quot;€&quot;_-;_-* &quot;-&quot;??\ &quot;€&quot;_-;_-@_-"/>
    <numFmt numFmtId="164" formatCode="#,##0.0"/>
    <numFmt numFmtId="165" formatCode="hh:mm\ &quot;Uhr&quot;"/>
    <numFmt numFmtId="166" formatCode="0.0\ &quot;°C&quot;"/>
    <numFmt numFmtId="167" formatCode="#0\ &quot;°C&quot;;\-\ #0\ &quot;°C&quot;"/>
    <numFmt numFmtId="168" formatCode="0\ &quot;m&quot;"/>
    <numFmt numFmtId="169" formatCode="0\ &quot;°C&quot;"/>
    <numFmt numFmtId="170" formatCode="0\ &quot;N&quot;"/>
    <numFmt numFmtId="171" formatCode="0.0\ &quot;cm&quot;"/>
    <numFmt numFmtId="172" formatCode="0.0000000"/>
    <numFmt numFmtId="173" formatCode="0.00\ &quot;m&quot;"/>
    <numFmt numFmtId="174" formatCode="0.0\ &quot;C&quot;"/>
    <numFmt numFmtId="175" formatCode="0.0"/>
    <numFmt numFmtId="176" formatCode="0.0\ &quot;m&quot;"/>
    <numFmt numFmtId="177" formatCode="#,##0.0\ &quot;C&quot;"/>
    <numFmt numFmtId="178" formatCode="#,##0.0\ &quot;m&quot;"/>
    <numFmt numFmtId="179" formatCode="#,###\ &quot;mm&quot;"/>
    <numFmt numFmtId="180" formatCode="h:mm\ &quot;Uhr&quot;"/>
    <numFmt numFmtId="181" formatCode="&quot;Seite&quot;\ 0"/>
    <numFmt numFmtId="182" formatCode="#,##0.00\ &quot;m&quot;"/>
    <numFmt numFmtId="183" formatCode="#,##0.0\ &quot;cm&quot;;[Red]\-#,##0.0\ &quot;cm&quot;"/>
    <numFmt numFmtId="184" formatCode="##,##0.000\ &quot;m&quot;"/>
  </numFmts>
  <fonts count="58" x14ac:knownFonts="1">
    <font>
      <sz val="11"/>
      <color theme="1"/>
      <name val="Calibri"/>
      <family val="2"/>
      <scheme val="minor"/>
    </font>
    <font>
      <b/>
      <sz val="1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i/>
      <sz val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3"/>
      <name val="Arial"/>
      <family val="2"/>
    </font>
    <font>
      <i/>
      <sz val="9"/>
      <color rgb="FFFF0000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2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theme="3"/>
      <name val="Arial"/>
      <family val="2"/>
    </font>
    <font>
      <i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Calibri"/>
      <family val="2"/>
    </font>
    <font>
      <b/>
      <sz val="8"/>
      <name val="Arial"/>
      <family val="2"/>
    </font>
    <font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</cellStyleXfs>
  <cellXfs count="287">
    <xf numFmtId="0" fontId="0" fillId="0" borderId="0" xfId="0"/>
    <xf numFmtId="0" fontId="0" fillId="0" borderId="0" xfId="0" applyProtection="1"/>
    <xf numFmtId="0" fontId="4" fillId="0" borderId="0" xfId="1" applyFont="1" applyAlignment="1" applyProtection="1">
      <alignment vertical="center"/>
    </xf>
    <xf numFmtId="0" fontId="5" fillId="0" borderId="1" xfId="1" applyFont="1" applyBorder="1" applyProtection="1"/>
    <xf numFmtId="0" fontId="2" fillId="0" borderId="1" xfId="1" applyFont="1" applyBorder="1" applyProtection="1"/>
    <xf numFmtId="0" fontId="5" fillId="0" borderId="0" xfId="1" applyFont="1" applyProtection="1"/>
    <xf numFmtId="0" fontId="3" fillId="0" borderId="0" xfId="1" applyProtection="1"/>
    <xf numFmtId="0" fontId="3" fillId="0" borderId="0" xfId="1" applyFont="1" applyProtection="1"/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78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left" vertical="center"/>
      <protection locked="0"/>
    </xf>
    <xf numFmtId="173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Protection="1"/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</xf>
    <xf numFmtId="49" fontId="4" fillId="0" borderId="0" xfId="1" applyNumberFormat="1" applyFont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/>
    <xf numFmtId="0" fontId="17" fillId="0" borderId="0" xfId="0" applyFont="1" applyBorder="1" applyProtection="1"/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right"/>
    </xf>
    <xf numFmtId="0" fontId="20" fillId="0" borderId="0" xfId="0" applyFont="1" applyAlignment="1" applyProtection="1">
      <alignment horizontal="right"/>
    </xf>
    <xf numFmtId="0" fontId="17" fillId="0" borderId="0" xfId="0" applyFont="1" applyBorder="1" applyProtection="1"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71" fontId="22" fillId="0" borderId="0" xfId="0" applyNumberFormat="1" applyFont="1" applyFill="1" applyProtection="1"/>
    <xf numFmtId="0" fontId="8" fillId="0" borderId="0" xfId="0" applyFont="1" applyFill="1" applyAlignment="1" applyProtection="1"/>
    <xf numFmtId="0" fontId="8" fillId="0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1" xfId="0" applyFont="1" applyFill="1" applyBorder="1" applyAlignment="1" applyProtection="1"/>
    <xf numFmtId="0" fontId="21" fillId="0" borderId="0" xfId="0" applyFont="1" applyFill="1" applyBorder="1" applyAlignment="1" applyProtection="1"/>
    <xf numFmtId="171" fontId="2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vertical="center"/>
      <protection locked="0"/>
    </xf>
    <xf numFmtId="175" fontId="3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49" fontId="8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 wrapText="1"/>
    </xf>
    <xf numFmtId="0" fontId="17" fillId="0" borderId="0" xfId="0" applyFont="1" applyProtection="1">
      <protection locked="0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175" fontId="3" fillId="0" borderId="0" xfId="2" applyNumberFormat="1" applyFont="1" applyAlignment="1" applyProtection="1">
      <alignment horizontal="center"/>
      <protection locked="0"/>
    </xf>
    <xf numFmtId="0" fontId="3" fillId="0" borderId="0" xfId="2" applyFill="1" applyProtection="1">
      <protection locked="0"/>
    </xf>
    <xf numFmtId="0" fontId="3" fillId="0" borderId="0" xfId="2" applyProtection="1">
      <protection locked="0"/>
    </xf>
    <xf numFmtId="0" fontId="3" fillId="0" borderId="0" xfId="2" applyFont="1" applyFill="1" applyAlignment="1" applyProtection="1">
      <alignment horizontal="center"/>
      <protection locked="0"/>
    </xf>
    <xf numFmtId="175" fontId="9" fillId="0" borderId="0" xfId="2" applyNumberFormat="1" applyFont="1" applyFill="1" applyAlignment="1" applyProtection="1">
      <protection locked="0"/>
    </xf>
    <xf numFmtId="175" fontId="3" fillId="0" borderId="0" xfId="2" applyNumberFormat="1" applyFont="1" applyFill="1" applyProtection="1">
      <protection locked="0"/>
    </xf>
    <xf numFmtId="0" fontId="3" fillId="0" borderId="0" xfId="2" applyFont="1" applyFill="1" applyProtection="1">
      <protection locked="0"/>
    </xf>
    <xf numFmtId="175" fontId="3" fillId="0" borderId="0" xfId="2" applyNumberFormat="1" applyFont="1" applyFill="1" applyAlignment="1" applyProtection="1">
      <protection locked="0"/>
    </xf>
    <xf numFmtId="175" fontId="3" fillId="0" borderId="0" xfId="2" applyNumberFormat="1" applyFont="1" applyProtection="1">
      <protection locked="0"/>
    </xf>
    <xf numFmtId="1" fontId="3" fillId="0" borderId="0" xfId="2" applyNumberFormat="1" applyFill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175" fontId="3" fillId="0" borderId="0" xfId="2" applyNumberFormat="1" applyAlignment="1" applyProtection="1">
      <protection locked="0"/>
    </xf>
    <xf numFmtId="0" fontId="8" fillId="0" borderId="0" xfId="2" applyFont="1" applyAlignment="1" applyProtection="1">
      <alignment horizontal="center"/>
      <protection locked="0"/>
    </xf>
    <xf numFmtId="175" fontId="8" fillId="0" borderId="0" xfId="2" applyNumberFormat="1" applyFont="1" applyAlignment="1" applyProtection="1">
      <alignment horizontal="center"/>
      <protection locked="0"/>
    </xf>
    <xf numFmtId="175" fontId="3" fillId="0" borderId="0" xfId="2" applyNumberFormat="1" applyFill="1" applyAlignment="1" applyProtection="1">
      <alignment horizontal="center"/>
      <protection locked="0"/>
    </xf>
    <xf numFmtId="175" fontId="3" fillId="0" borderId="0" xfId="2" applyNumberFormat="1" applyFill="1" applyAlignment="1" applyProtection="1">
      <alignment horizontal="right"/>
      <protection locked="0"/>
    </xf>
    <xf numFmtId="0" fontId="3" fillId="0" borderId="0" xfId="2" applyFill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center"/>
      <protection locked="0"/>
    </xf>
    <xf numFmtId="175" fontId="8" fillId="0" borderId="0" xfId="2" applyNumberFormat="1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175" fontId="9" fillId="0" borderId="0" xfId="2" applyNumberFormat="1" applyFont="1" applyFill="1" applyProtection="1">
      <protection locked="0"/>
    </xf>
    <xf numFmtId="175" fontId="3" fillId="0" borderId="0" xfId="2" applyNumberFormat="1" applyFont="1" applyFill="1" applyAlignment="1" applyProtection="1">
      <alignment horizontal="center"/>
      <protection locked="0"/>
    </xf>
    <xf numFmtId="0" fontId="11" fillId="0" borderId="0" xfId="2" applyFont="1" applyProtection="1">
      <protection locked="0"/>
    </xf>
    <xf numFmtId="0" fontId="3" fillId="0" borderId="0" xfId="2" applyFill="1" applyBorder="1" applyProtection="1">
      <protection locked="0"/>
    </xf>
    <xf numFmtId="0" fontId="3" fillId="0" borderId="0" xfId="2" applyBorder="1" applyProtection="1">
      <protection locked="0"/>
    </xf>
    <xf numFmtId="175" fontId="3" fillId="0" borderId="0" xfId="2" applyNumberFormat="1" applyFont="1" applyFill="1" applyBorder="1" applyAlignment="1" applyProtection="1">
      <alignment horizontal="center"/>
      <protection locked="0"/>
    </xf>
    <xf numFmtId="175" fontId="3" fillId="0" borderId="0" xfId="2" applyNumberFormat="1" applyAlignment="1" applyProtection="1">
      <alignment horizontal="right"/>
      <protection locked="0"/>
    </xf>
    <xf numFmtId="0" fontId="3" fillId="0" borderId="0" xfId="2" applyAlignment="1" applyProtection="1">
      <alignment horizontal="right"/>
      <protection locked="0"/>
    </xf>
    <xf numFmtId="174" fontId="9" fillId="0" borderId="0" xfId="1" applyNumberFormat="1" applyFont="1" applyFill="1" applyBorder="1" applyAlignment="1" applyProtection="1">
      <protection locked="0"/>
    </xf>
    <xf numFmtId="0" fontId="3" fillId="0" borderId="0" xfId="1" applyFill="1" applyProtection="1">
      <protection locked="0"/>
    </xf>
    <xf numFmtId="0" fontId="3" fillId="0" borderId="0" xfId="1" applyFill="1" applyAlignment="1" applyProtection="1">
      <alignment horizontal="right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5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right"/>
      <protection locked="0"/>
    </xf>
    <xf numFmtId="0" fontId="5" fillId="0" borderId="0" xfId="2" applyFont="1" applyFill="1" applyAlignment="1" applyProtection="1">
      <alignment horizontal="center"/>
      <protection locked="0"/>
    </xf>
    <xf numFmtId="175" fontId="5" fillId="0" borderId="0" xfId="2" applyNumberFormat="1" applyFont="1" applyFill="1" applyAlignment="1" applyProtection="1">
      <alignment horizontal="center"/>
      <protection locked="0"/>
    </xf>
    <xf numFmtId="175" fontId="15" fillId="0" borderId="0" xfId="2" applyNumberFormat="1" applyFont="1" applyFill="1" applyAlignment="1" applyProtection="1">
      <alignment horizontal="center"/>
      <protection locked="0"/>
    </xf>
    <xf numFmtId="175" fontId="5" fillId="0" borderId="0" xfId="2" applyNumberFormat="1" applyFont="1" applyFill="1" applyAlignment="1" applyProtection="1">
      <alignment horizontal="right"/>
      <protection locked="0"/>
    </xf>
    <xf numFmtId="175" fontId="11" fillId="0" borderId="0" xfId="2" applyNumberFormat="1" applyFont="1" applyFill="1" applyAlignment="1" applyProtection="1">
      <alignment horizontal="center"/>
      <protection locked="0"/>
    </xf>
    <xf numFmtId="176" fontId="3" fillId="0" borderId="0" xfId="2" applyNumberFormat="1" applyFont="1" applyFill="1" applyAlignment="1" applyProtection="1">
      <alignment horizontal="right"/>
      <protection locked="0"/>
    </xf>
    <xf numFmtId="0" fontId="3" fillId="0" borderId="0" xfId="1" applyFill="1" applyAlignment="1" applyProtection="1">
      <alignment horizontal="center"/>
      <protection locked="0"/>
    </xf>
    <xf numFmtId="0" fontId="3" fillId="0" borderId="0" xfId="1" applyFill="1" applyAlignment="1" applyProtection="1">
      <alignment horizontal="left"/>
      <protection locked="0"/>
    </xf>
    <xf numFmtId="176" fontId="11" fillId="0" borderId="0" xfId="1" applyNumberFormat="1" applyFont="1" applyFill="1" applyAlignment="1" applyProtection="1">
      <alignment horizontal="right"/>
      <protection locked="0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0" borderId="0" xfId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78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178" fontId="3" fillId="0" borderId="9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175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75" fontId="11" fillId="0" borderId="2" xfId="0" applyNumberFormat="1" applyFont="1" applyFill="1" applyBorder="1" applyAlignment="1" applyProtection="1">
      <alignment horizontal="right"/>
      <protection locked="0"/>
    </xf>
    <xf numFmtId="178" fontId="11" fillId="0" borderId="9" xfId="0" applyNumberFormat="1" applyFont="1" applyFill="1" applyBorder="1" applyAlignment="1" applyProtection="1">
      <alignment horizontal="right"/>
      <protection locked="0"/>
    </xf>
    <xf numFmtId="16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</xf>
    <xf numFmtId="0" fontId="23" fillId="0" borderId="0" xfId="0" applyFont="1" applyProtection="1"/>
    <xf numFmtId="0" fontId="23" fillId="2" borderId="0" xfId="0" applyFont="1" applyFill="1" applyProtection="1"/>
    <xf numFmtId="0" fontId="20" fillId="2" borderId="0" xfId="0" applyFont="1" applyFill="1" applyProtection="1"/>
    <xf numFmtId="0" fontId="20" fillId="2" borderId="0" xfId="0" applyFont="1" applyFill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Protection="1">
      <protection locked="0"/>
    </xf>
    <xf numFmtId="0" fontId="20" fillId="0" borderId="0" xfId="0" applyFont="1" applyBorder="1" applyProtection="1"/>
    <xf numFmtId="0" fontId="20" fillId="0" borderId="0" xfId="0" applyFont="1" applyFill="1" applyProtection="1"/>
    <xf numFmtId="0" fontId="25" fillId="0" borderId="0" xfId="0" applyFont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0" fillId="0" borderId="0" xfId="0" applyFont="1" applyFill="1" applyAlignment="1" applyProtection="1"/>
    <xf numFmtId="0" fontId="20" fillId="0" borderId="1" xfId="0" applyFont="1" applyBorder="1" applyProtection="1"/>
    <xf numFmtId="0" fontId="26" fillId="0" borderId="0" xfId="0" applyFont="1" applyProtection="1"/>
    <xf numFmtId="0" fontId="23" fillId="0" borderId="0" xfId="0" applyFont="1"/>
    <xf numFmtId="180" fontId="3" fillId="0" borderId="0" xfId="0" applyNumberFormat="1" applyFont="1" applyFill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4" fillId="2" borderId="0" xfId="0" applyFont="1" applyFill="1" applyAlignment="1" applyProtection="1"/>
    <xf numFmtId="179" fontId="29" fillId="2" borderId="0" xfId="0" applyNumberFormat="1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1" fillId="2" borderId="0" xfId="0" applyFont="1" applyFill="1" applyAlignment="1" applyProtection="1"/>
    <xf numFmtId="179" fontId="32" fillId="2" borderId="0" xfId="0" applyNumberFormat="1" applyFont="1" applyFill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20" fillId="0" borderId="0" xfId="0" applyFont="1" applyFill="1" applyAlignment="1" applyProtection="1">
      <alignment horizontal="right"/>
    </xf>
    <xf numFmtId="0" fontId="25" fillId="0" borderId="0" xfId="0" applyFont="1" applyFill="1" applyBorder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/>
    </xf>
    <xf numFmtId="181" fontId="3" fillId="0" borderId="0" xfId="0" applyNumberFormat="1" applyFont="1" applyFill="1" applyAlignment="1" applyProtection="1">
      <alignment horizontal="right"/>
      <protection locked="0"/>
    </xf>
    <xf numFmtId="0" fontId="23" fillId="0" borderId="0" xfId="0" applyFont="1" applyAlignment="1">
      <alignment horizontal="right"/>
    </xf>
    <xf numFmtId="0" fontId="33" fillId="0" borderId="0" xfId="0" applyFont="1" applyProtection="1"/>
    <xf numFmtId="0" fontId="20" fillId="0" borderId="0" xfId="1" applyFont="1" applyProtection="1"/>
    <xf numFmtId="0" fontId="8" fillId="0" borderId="0" xfId="1" applyFont="1" applyFill="1" applyAlignment="1" applyProtection="1">
      <alignment vertical="center"/>
    </xf>
    <xf numFmtId="173" fontId="3" fillId="0" borderId="0" xfId="1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vertical="center"/>
      <protection locked="0"/>
    </xf>
    <xf numFmtId="0" fontId="20" fillId="0" borderId="0" xfId="1" applyFont="1" applyAlignment="1" applyProtection="1">
      <alignment horizontal="right" vertical="center"/>
    </xf>
    <xf numFmtId="0" fontId="23" fillId="0" borderId="0" xfId="1" applyFont="1" applyProtection="1"/>
    <xf numFmtId="0" fontId="33" fillId="0" borderId="0" xfId="1" applyFont="1" applyProtection="1"/>
    <xf numFmtId="183" fontId="33" fillId="0" borderId="0" xfId="1" applyNumberFormat="1" applyFont="1" applyAlignment="1" applyProtection="1">
      <alignment horizontal="center"/>
    </xf>
    <xf numFmtId="171" fontId="34" fillId="0" borderId="0" xfId="1" applyNumberFormat="1" applyFont="1" applyFill="1" applyAlignment="1" applyProtection="1">
      <alignment horizontal="center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36" fillId="0" borderId="0" xfId="1" applyFont="1" applyProtection="1"/>
    <xf numFmtId="0" fontId="38" fillId="0" borderId="0" xfId="1" applyFont="1" applyFill="1" applyBorder="1" applyAlignment="1" applyProtection="1"/>
    <xf numFmtId="0" fontId="37" fillId="0" borderId="0" xfId="1" applyFont="1" applyProtection="1"/>
    <xf numFmtId="0" fontId="12" fillId="0" borderId="0" xfId="1" applyFont="1" applyProtection="1"/>
    <xf numFmtId="0" fontId="36" fillId="0" borderId="0" xfId="1" applyFont="1" applyBorder="1" applyProtection="1"/>
    <xf numFmtId="0" fontId="4" fillId="0" borderId="0" xfId="1" applyFont="1" applyBorder="1" applyAlignment="1" applyProtection="1">
      <alignment horizontal="center" vertical="top" wrapText="1"/>
    </xf>
    <xf numFmtId="164" fontId="4" fillId="0" borderId="0" xfId="1" applyNumberFormat="1" applyFont="1" applyBorder="1" applyAlignment="1" applyProtection="1">
      <alignment horizontal="right"/>
    </xf>
    <xf numFmtId="0" fontId="4" fillId="0" borderId="0" xfId="1" applyFont="1" applyBorder="1" applyAlignment="1" applyProtection="1">
      <alignment vertical="top" wrapText="1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wrapText="1"/>
    </xf>
    <xf numFmtId="0" fontId="38" fillId="0" borderId="0" xfId="1" applyFont="1" applyFill="1" applyBorder="1" applyAlignment="1" applyProtection="1">
      <alignment horizontal="left" wrapText="1"/>
    </xf>
    <xf numFmtId="0" fontId="39" fillId="0" borderId="0" xfId="1" applyFont="1" applyFill="1" applyBorder="1" applyAlignment="1" applyProtection="1">
      <alignment horizontal="center" wrapText="1"/>
    </xf>
    <xf numFmtId="14" fontId="38" fillId="0" borderId="0" xfId="1" applyNumberFormat="1" applyFont="1" applyFill="1" applyBorder="1" applyAlignment="1" applyProtection="1">
      <alignment wrapText="1"/>
    </xf>
    <xf numFmtId="165" fontId="38" fillId="0" borderId="0" xfId="1" applyNumberFormat="1" applyFont="1" applyFill="1" applyBorder="1" applyAlignment="1" applyProtection="1">
      <alignment wrapText="1"/>
    </xf>
    <xf numFmtId="165" fontId="38" fillId="0" borderId="0" xfId="1" applyNumberFormat="1" applyFont="1" applyFill="1" applyBorder="1" applyAlignment="1" applyProtection="1">
      <alignment horizontal="left" wrapText="1"/>
    </xf>
    <xf numFmtId="166" fontId="40" fillId="0" borderId="0" xfId="1" applyNumberFormat="1" applyFont="1" applyFill="1" applyBorder="1" applyAlignment="1" applyProtection="1">
      <alignment horizontal="center" wrapText="1"/>
    </xf>
    <xf numFmtId="166" fontId="38" fillId="0" borderId="0" xfId="1" applyNumberFormat="1" applyFont="1" applyFill="1" applyBorder="1" applyAlignment="1" applyProtection="1">
      <alignment horizontal="left" wrapText="1"/>
    </xf>
    <xf numFmtId="166" fontId="39" fillId="0" borderId="0" xfId="1" applyNumberFormat="1" applyFont="1" applyFill="1" applyBorder="1" applyAlignment="1" applyProtection="1">
      <alignment horizontal="left"/>
    </xf>
    <xf numFmtId="166" fontId="38" fillId="0" borderId="0" xfId="1" applyNumberFormat="1" applyFont="1" applyFill="1" applyBorder="1" applyAlignment="1" applyProtection="1">
      <alignment horizontal="left"/>
    </xf>
    <xf numFmtId="167" fontId="38" fillId="0" borderId="0" xfId="1" applyNumberFormat="1" applyFont="1" applyBorder="1" applyAlignment="1" applyProtection="1">
      <alignment horizontal="left"/>
    </xf>
    <xf numFmtId="168" fontId="38" fillId="0" borderId="0" xfId="1" applyNumberFormat="1" applyFont="1" applyFill="1" applyBorder="1" applyAlignment="1" applyProtection="1">
      <alignment horizontal="left"/>
    </xf>
    <xf numFmtId="169" fontId="36" fillId="0" borderId="0" xfId="1" applyNumberFormat="1" applyFont="1" applyFill="1" applyBorder="1" applyAlignment="1" applyProtection="1">
      <alignment horizontal="left"/>
      <protection locked="0"/>
    </xf>
    <xf numFmtId="170" fontId="36" fillId="0" borderId="0" xfId="1" applyNumberFormat="1" applyFont="1" applyFill="1" applyBorder="1" applyAlignment="1" applyProtection="1">
      <alignment horizontal="left"/>
      <protection locked="0"/>
    </xf>
    <xf numFmtId="0" fontId="41" fillId="0" borderId="0" xfId="1" applyFont="1" applyAlignment="1" applyProtection="1">
      <alignment vertical="center"/>
    </xf>
    <xf numFmtId="0" fontId="36" fillId="0" borderId="0" xfId="1" applyFont="1" applyAlignment="1" applyProtection="1">
      <alignment horizontal="left"/>
    </xf>
    <xf numFmtId="0" fontId="41" fillId="0" borderId="0" xfId="1" applyFont="1" applyAlignment="1" applyProtection="1">
      <alignment horizontal="left"/>
    </xf>
    <xf numFmtId="0" fontId="36" fillId="0" borderId="0" xfId="1" applyFont="1" applyAlignment="1" applyProtection="1">
      <alignment horizontal="center" vertical="center"/>
    </xf>
    <xf numFmtId="0" fontId="4" fillId="0" borderId="0" xfId="1" applyFont="1" applyFill="1" applyAlignment="1" applyProtection="1">
      <alignment horizontal="left" vertical="center"/>
    </xf>
    <xf numFmtId="0" fontId="42" fillId="0" borderId="0" xfId="1" applyFont="1" applyProtection="1"/>
    <xf numFmtId="49" fontId="4" fillId="0" borderId="0" xfId="1" applyNumberFormat="1" applyFont="1" applyFill="1" applyAlignment="1" applyProtection="1">
      <alignment vertical="center"/>
    </xf>
    <xf numFmtId="0" fontId="36" fillId="0" borderId="0" xfId="1" applyFont="1" applyFill="1" applyAlignment="1" applyProtection="1">
      <protection locked="0"/>
    </xf>
    <xf numFmtId="0" fontId="36" fillId="0" borderId="0" xfId="1" applyFont="1" applyFill="1" applyAlignment="1" applyProtection="1"/>
    <xf numFmtId="0" fontId="44" fillId="0" borderId="0" xfId="1" applyFont="1" applyFill="1" applyBorder="1" applyAlignment="1" applyProtection="1">
      <alignment horizontal="right"/>
    </xf>
    <xf numFmtId="0" fontId="46" fillId="0" borderId="0" xfId="1" applyFont="1" applyFill="1" applyAlignment="1" applyProtection="1"/>
    <xf numFmtId="0" fontId="47" fillId="0" borderId="0" xfId="1" applyFont="1" applyProtection="1"/>
    <xf numFmtId="171" fontId="45" fillId="0" borderId="0" xfId="1" applyNumberFormat="1" applyFont="1" applyFill="1" applyAlignment="1" applyProtection="1">
      <alignment horizontal="center"/>
    </xf>
    <xf numFmtId="182" fontId="43" fillId="0" borderId="0" xfId="0" applyNumberFormat="1" applyFont="1" applyFill="1" applyAlignment="1" applyProtection="1">
      <alignment horizontal="left"/>
    </xf>
    <xf numFmtId="0" fontId="36" fillId="0" borderId="0" xfId="1" applyFont="1" applyFill="1" applyBorder="1" applyAlignment="1" applyProtection="1">
      <alignment horizontal="left" vertical="center"/>
      <protection locked="0"/>
    </xf>
    <xf numFmtId="14" fontId="36" fillId="0" borderId="0" xfId="1" applyNumberFormat="1" applyFont="1" applyFill="1" applyBorder="1" applyAlignment="1" applyProtection="1">
      <alignment horizontal="left" vertical="center"/>
      <protection locked="0"/>
    </xf>
    <xf numFmtId="165" fontId="36" fillId="0" borderId="0" xfId="1" applyNumberFormat="1" applyFont="1" applyFill="1" applyBorder="1" applyAlignment="1" applyProtection="1">
      <alignment horizontal="left" vertical="center"/>
      <protection locked="0"/>
    </xf>
    <xf numFmtId="0" fontId="37" fillId="0" borderId="0" xfId="1" applyFont="1" applyFill="1" applyBorder="1" applyAlignment="1" applyProtection="1">
      <alignment horizontal="left"/>
    </xf>
    <xf numFmtId="0" fontId="41" fillId="0" borderId="0" xfId="1" applyFont="1" applyFill="1" applyBorder="1" applyAlignment="1" applyProtection="1">
      <alignment horizontal="left" vertical="center" wrapText="1"/>
    </xf>
    <xf numFmtId="0" fontId="35" fillId="0" borderId="0" xfId="1" applyFont="1" applyAlignment="1" applyProtection="1">
      <alignment horizontal="center"/>
    </xf>
    <xf numFmtId="166" fontId="36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Protection="1"/>
    <xf numFmtId="0" fontId="36" fillId="0" borderId="0" xfId="1" applyFont="1" applyFill="1" applyBorder="1" applyAlignment="1" applyProtection="1">
      <protection locked="0"/>
    </xf>
    <xf numFmtId="168" fontId="36" fillId="0" borderId="0" xfId="1" applyNumberFormat="1" applyFont="1" applyFill="1" applyBorder="1" applyAlignment="1" applyProtection="1">
      <alignment horizontal="left"/>
      <protection locked="0"/>
    </xf>
    <xf numFmtId="0" fontId="38" fillId="0" borderId="0" xfId="1" applyFont="1" applyFill="1" applyBorder="1" applyAlignment="1" applyProtection="1">
      <alignment horizontal="left"/>
    </xf>
    <xf numFmtId="0" fontId="38" fillId="0" borderId="0" xfId="1" applyFont="1" applyProtection="1"/>
    <xf numFmtId="0" fontId="48" fillId="0" borderId="0" xfId="1" applyFont="1" applyFill="1" applyBorder="1" applyAlignment="1" applyProtection="1">
      <alignment horizontal="left"/>
    </xf>
    <xf numFmtId="0" fontId="4" fillId="0" borderId="0" xfId="1" applyFont="1" applyAlignment="1" applyProtection="1">
      <alignment horizontal="left" vertical="center"/>
    </xf>
    <xf numFmtId="172" fontId="37" fillId="0" borderId="0" xfId="1" applyNumberFormat="1" applyFont="1" applyFill="1" applyBorder="1" applyAlignment="1" applyProtection="1">
      <alignment vertical="center"/>
    </xf>
    <xf numFmtId="172" fontId="36" fillId="0" borderId="0" xfId="1" applyNumberFormat="1" applyFont="1" applyFill="1" applyBorder="1" applyAlignment="1" applyProtection="1">
      <alignment horizontal="left" vertical="center"/>
    </xf>
    <xf numFmtId="181" fontId="3" fillId="0" borderId="0" xfId="1" applyNumberFormat="1" applyFont="1" applyProtection="1"/>
    <xf numFmtId="182" fontId="53" fillId="0" borderId="0" xfId="0" applyNumberFormat="1" applyFont="1" applyFill="1" applyAlignment="1" applyProtection="1">
      <alignment horizontal="left"/>
    </xf>
    <xf numFmtId="0" fontId="36" fillId="0" borderId="0" xfId="1" applyFont="1" applyFill="1" applyBorder="1" applyAlignment="1" applyProtection="1">
      <alignment horizontal="left" vertical="center"/>
    </xf>
    <xf numFmtId="0" fontId="3" fillId="3" borderId="0" xfId="1" applyFill="1" applyAlignment="1">
      <alignment wrapText="1"/>
    </xf>
    <xf numFmtId="0" fontId="3" fillId="3" borderId="0" xfId="1" applyFont="1" applyFill="1" applyAlignment="1">
      <alignment wrapText="1"/>
    </xf>
    <xf numFmtId="0" fontId="50" fillId="3" borderId="0" xfId="1" applyFont="1" applyFill="1" applyAlignment="1">
      <alignment horizontal="center" vertical="center" wrapText="1"/>
    </xf>
    <xf numFmtId="0" fontId="20" fillId="0" borderId="0" xfId="0" applyFont="1"/>
    <xf numFmtId="0" fontId="7" fillId="0" borderId="0" xfId="0" applyFont="1" applyFill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top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8" fontId="3" fillId="0" borderId="0" xfId="0" applyNumberFormat="1" applyFont="1" applyFill="1" applyBorder="1" applyAlignment="1" applyProtection="1">
      <alignment horizontal="left"/>
      <protection locked="0"/>
    </xf>
    <xf numFmtId="0" fontId="56" fillId="0" borderId="7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Alignment="1">
      <alignment horizontal="left" wrapText="1"/>
    </xf>
    <xf numFmtId="0" fontId="3" fillId="3" borderId="0" xfId="1" applyFill="1" applyAlignment="1">
      <alignment horizontal="left" wrapText="1"/>
    </xf>
    <xf numFmtId="0" fontId="36" fillId="0" borderId="0" xfId="1" applyFont="1" applyAlignment="1" applyProtection="1">
      <alignment horizontal="left" vertical="center"/>
    </xf>
    <xf numFmtId="0" fontId="12" fillId="0" borderId="0" xfId="1" applyFont="1" applyAlignment="1" applyProtection="1">
      <alignment horizontal="left"/>
    </xf>
    <xf numFmtId="182" fontId="57" fillId="0" borderId="0" xfId="0" applyNumberFormat="1" applyFont="1" applyFill="1" applyAlignment="1" applyProtection="1">
      <alignment horizontal="right"/>
    </xf>
    <xf numFmtId="184" fontId="43" fillId="0" borderId="0" xfId="0" applyNumberFormat="1" applyFont="1" applyFill="1" applyAlignment="1" applyProtection="1">
      <alignment horizontal="left"/>
    </xf>
    <xf numFmtId="0" fontId="41" fillId="0" borderId="0" xfId="1" applyFont="1" applyAlignment="1" applyProtection="1">
      <alignment horizontal="left"/>
      <protection locked="0"/>
    </xf>
    <xf numFmtId="184" fontId="53" fillId="0" borderId="1" xfId="0" applyNumberFormat="1" applyFont="1" applyFill="1" applyBorder="1" applyAlignment="1" applyProtection="1">
      <alignment horizontal="left"/>
      <protection locked="0"/>
    </xf>
    <xf numFmtId="184" fontId="53" fillId="0" borderId="0" xfId="0" applyNumberFormat="1" applyFont="1" applyFill="1" applyAlignment="1" applyProtection="1">
      <alignment horizontal="left"/>
    </xf>
    <xf numFmtId="183" fontId="47" fillId="0" borderId="0" xfId="1" applyNumberFormat="1" applyFont="1" applyAlignment="1" applyProtection="1">
      <alignment horizontal="left"/>
    </xf>
    <xf numFmtId="0" fontId="4" fillId="0" borderId="13" xfId="1" applyFont="1" applyBorder="1" applyAlignment="1" applyProtection="1">
      <alignment horizontal="left" vertical="center"/>
    </xf>
    <xf numFmtId="0" fontId="41" fillId="0" borderId="14" xfId="1" applyFont="1" applyBorder="1" applyAlignment="1" applyProtection="1">
      <alignment vertical="center"/>
    </xf>
    <xf numFmtId="182" fontId="54" fillId="0" borderId="15" xfId="0" applyNumberFormat="1" applyFont="1" applyFill="1" applyBorder="1" applyAlignment="1" applyProtection="1">
      <alignment horizontal="left"/>
    </xf>
    <xf numFmtId="164" fontId="4" fillId="0" borderId="10" xfId="0" applyNumberFormat="1" applyFont="1" applyFill="1" applyBorder="1" applyAlignment="1" applyProtection="1">
      <alignment horizontal="center"/>
    </xf>
    <xf numFmtId="164" fontId="4" fillId="0" borderId="12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right"/>
    </xf>
    <xf numFmtId="0" fontId="8" fillId="0" borderId="12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right" wrapText="1"/>
    </xf>
    <xf numFmtId="0" fontId="8" fillId="0" borderId="2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center"/>
    </xf>
    <xf numFmtId="0" fontId="24" fillId="2" borderId="0" xfId="0" applyFont="1" applyFill="1" applyAlignment="1" applyProtection="1">
      <alignment horizontal="left"/>
    </xf>
    <xf numFmtId="0" fontId="28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1" fillId="0" borderId="0" xfId="0" applyFont="1" applyAlignment="1" applyProtection="1">
      <alignment horizontal="left" vertical="center"/>
    </xf>
    <xf numFmtId="0" fontId="52" fillId="0" borderId="0" xfId="0" applyFont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</xf>
    <xf numFmtId="0" fontId="35" fillId="0" borderId="0" xfId="1" applyFont="1" applyAlignment="1" applyProtection="1">
      <alignment horizontal="center"/>
    </xf>
    <xf numFmtId="0" fontId="36" fillId="0" borderId="0" xfId="1" applyFont="1" applyFill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11" fillId="4" borderId="0" xfId="1" applyFont="1" applyFill="1" applyAlignment="1" applyProtection="1">
      <alignment horizontal="center"/>
      <protection locked="0"/>
    </xf>
    <xf numFmtId="14" fontId="11" fillId="0" borderId="0" xfId="2" applyNumberFormat="1" applyFont="1" applyFill="1" applyBorder="1" applyAlignment="1" applyProtection="1">
      <alignment horizontal="center"/>
      <protection locked="0"/>
    </xf>
  </cellXfs>
  <cellStyles count="7">
    <cellStyle name="Standard" xfId="0" builtinId="0"/>
    <cellStyle name="Standard 2" xfId="1"/>
    <cellStyle name="Standard 2 2" xfId="4"/>
    <cellStyle name="Standard 2 3" xfId="5"/>
    <cellStyle name="Standard 3" xfId="6"/>
    <cellStyle name="Standard_TrierStadtlauf2008-Messdaten_20080404" xfId="2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473308</xdr:colOff>
      <xdr:row>4</xdr:row>
      <xdr:rowOff>76200</xdr:rowOff>
    </xdr:from>
    <xdr:ext cx="2358582" cy="676275"/>
    <xdr:pic>
      <xdr:nvPicPr>
        <xdr:cNvPr id="2" name="Picture 9" descr="DLV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333" y="619125"/>
          <a:ext cx="2358582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628650</xdr:colOff>
      <xdr:row>0</xdr:row>
      <xdr:rowOff>47626</xdr:rowOff>
    </xdr:from>
    <xdr:ext cx="2031790" cy="582574"/>
    <xdr:pic>
      <xdr:nvPicPr>
        <xdr:cNvPr id="2" name="Picture 9" descr="DLV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47626"/>
          <a:ext cx="2031790" cy="582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901227</xdr:colOff>
      <xdr:row>0</xdr:row>
      <xdr:rowOff>114301</xdr:rowOff>
    </xdr:from>
    <xdr:ext cx="2159263" cy="619124"/>
    <xdr:pic>
      <xdr:nvPicPr>
        <xdr:cNvPr id="2" name="Picture 9" descr="DLV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9677" y="114301"/>
          <a:ext cx="2159263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baseColWidth="10" defaultRowHeight="15" x14ac:dyDescent="0.25"/>
  <cols>
    <col min="1" max="1" width="123.85546875" customWidth="1"/>
  </cols>
  <sheetData>
    <row r="1" spans="1:1" ht="20.25" x14ac:dyDescent="0.25">
      <c r="A1" s="233" t="s">
        <v>111</v>
      </c>
    </row>
    <row r="2" spans="1:1" ht="15" customHeight="1" x14ac:dyDescent="0.25">
      <c r="A2" s="233"/>
    </row>
    <row r="3" spans="1:1" ht="39" x14ac:dyDescent="0.25">
      <c r="A3" s="249" t="s">
        <v>117</v>
      </c>
    </row>
    <row r="4" spans="1:1" x14ac:dyDescent="0.25">
      <c r="A4" s="250"/>
    </row>
    <row r="5" spans="1:1" ht="51.75" x14ac:dyDescent="0.25">
      <c r="A5" s="249" t="s">
        <v>112</v>
      </c>
    </row>
    <row r="6" spans="1:1" x14ac:dyDescent="0.25">
      <c r="A6" s="250"/>
    </row>
    <row r="7" spans="1:1" ht="39" x14ac:dyDescent="0.25">
      <c r="A7" s="249" t="s">
        <v>113</v>
      </c>
    </row>
    <row r="8" spans="1:1" x14ac:dyDescent="0.25">
      <c r="A8" s="250"/>
    </row>
    <row r="9" spans="1:1" ht="39" x14ac:dyDescent="0.25">
      <c r="A9" s="249" t="s">
        <v>115</v>
      </c>
    </row>
    <row r="10" spans="1:1" x14ac:dyDescent="0.25">
      <c r="A10" s="250"/>
    </row>
    <row r="11" spans="1:1" ht="39" x14ac:dyDescent="0.25">
      <c r="A11" s="249" t="s">
        <v>172</v>
      </c>
    </row>
    <row r="12" spans="1:1" x14ac:dyDescent="0.25">
      <c r="A12" s="250"/>
    </row>
    <row r="13" spans="1:1" ht="39" x14ac:dyDescent="0.25">
      <c r="A13" s="249" t="s">
        <v>116</v>
      </c>
    </row>
    <row r="14" spans="1:1" ht="14.45" x14ac:dyDescent="0.35">
      <c r="A14" s="231"/>
    </row>
    <row r="15" spans="1:1" ht="51.75" x14ac:dyDescent="0.25">
      <c r="A15" s="232" t="s">
        <v>114</v>
      </c>
    </row>
  </sheetData>
  <sheetProtection password="DC5B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4"/>
  <sheetViews>
    <sheetView topLeftCell="A34" zoomScaleNormal="100" workbookViewId="0">
      <selection activeCell="F6" sqref="F6"/>
    </sheetView>
  </sheetViews>
  <sheetFormatPr baseColWidth="10" defaultColWidth="11.42578125" defaultRowHeight="14.25" x14ac:dyDescent="0.2"/>
  <cols>
    <col min="1" max="1" width="11.42578125" style="128"/>
    <col min="2" max="4" width="14.7109375" style="128" customWidth="1"/>
    <col min="5" max="5" width="11.85546875" style="128" customWidth="1"/>
    <col min="6" max="6" width="12.7109375" style="128" customWidth="1"/>
    <col min="7" max="7" width="11.7109375" style="128" customWidth="1"/>
    <col min="8" max="8" width="9.7109375" style="128" customWidth="1"/>
    <col min="9" max="9" width="10.85546875" style="128" customWidth="1"/>
    <col min="10" max="10" width="10.7109375" style="128" customWidth="1"/>
    <col min="11" max="11" width="11.7109375" style="153" customWidth="1"/>
    <col min="12" max="16384" width="11.42578125" style="128"/>
  </cols>
  <sheetData>
    <row r="1" spans="2:11" x14ac:dyDescent="0.2">
      <c r="B1" s="274" t="s">
        <v>85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x14ac:dyDescent="0.2">
      <c r="B2" s="275" t="s">
        <v>83</v>
      </c>
      <c r="C2" s="275"/>
      <c r="D2" s="275"/>
      <c r="E2" s="129"/>
      <c r="F2" s="148" t="s">
        <v>84</v>
      </c>
      <c r="G2" s="149"/>
      <c r="H2" s="149"/>
      <c r="I2" s="146"/>
      <c r="J2" s="129"/>
      <c r="K2" s="152"/>
    </row>
    <row r="3" spans="2:11" x14ac:dyDescent="0.2">
      <c r="B3" s="130" t="s">
        <v>63</v>
      </c>
      <c r="C3" s="131" t="s">
        <v>64</v>
      </c>
      <c r="D3" s="131" t="s">
        <v>65</v>
      </c>
      <c r="E3" s="129"/>
      <c r="F3" s="130" t="s">
        <v>63</v>
      </c>
      <c r="G3" s="131" t="s">
        <v>64</v>
      </c>
      <c r="H3" s="131" t="s">
        <v>65</v>
      </c>
      <c r="I3" s="129"/>
      <c r="J3" s="129"/>
      <c r="K3" s="152"/>
    </row>
    <row r="4" spans="2:11" x14ac:dyDescent="0.2">
      <c r="B4" s="130"/>
      <c r="C4" s="147" t="e">
        <f>SUM(1000*(260/11)/H22)*1000</f>
        <v>#DIV/0!</v>
      </c>
      <c r="D4" s="147" t="e">
        <f>SUM(1000*(260/13)/H22)*1000</f>
        <v>#DIV/0!</v>
      </c>
      <c r="E4" s="129"/>
      <c r="F4" s="129"/>
      <c r="G4" s="150" t="e">
        <f>SUM(1000*(260/11)/J85)*1000</f>
        <v>#DIV/0!</v>
      </c>
      <c r="H4" s="150" t="e">
        <f>SUM(1000*(260/13)/J85)*1000</f>
        <v>#DIV/0!</v>
      </c>
      <c r="I4" s="129"/>
      <c r="J4" s="129"/>
      <c r="K4" s="152"/>
    </row>
    <row r="5" spans="2:11" ht="26.25" x14ac:dyDescent="0.2">
      <c r="B5" s="145" t="s">
        <v>0</v>
      </c>
      <c r="C5" s="44"/>
      <c r="D5" s="44"/>
      <c r="E5" s="44"/>
      <c r="F5" s="44"/>
      <c r="G5" s="44"/>
    </row>
    <row r="6" spans="2:11" ht="18" x14ac:dyDescent="0.2">
      <c r="B6" s="45" t="s">
        <v>1</v>
      </c>
      <c r="C6" s="45"/>
      <c r="D6" s="45"/>
      <c r="E6" s="45"/>
      <c r="F6" s="45"/>
      <c r="G6" s="45"/>
    </row>
    <row r="7" spans="2:11" ht="18" x14ac:dyDescent="0.2">
      <c r="B7" s="45" t="s">
        <v>56</v>
      </c>
      <c r="C7" s="45"/>
      <c r="D7" s="45"/>
      <c r="E7" s="45"/>
      <c r="F7" s="45"/>
      <c r="G7" s="45"/>
    </row>
    <row r="8" spans="2:11" ht="6" customHeight="1" x14ac:dyDescent="0.2"/>
    <row r="9" spans="2:11" ht="16.5" customHeight="1" x14ac:dyDescent="0.2">
      <c r="B9" s="235" t="s">
        <v>57</v>
      </c>
      <c r="D9" s="126"/>
      <c r="E9" s="127"/>
      <c r="F9" s="127"/>
      <c r="G9" s="127"/>
      <c r="H9" s="127"/>
      <c r="I9" s="127"/>
      <c r="J9" s="127"/>
    </row>
    <row r="10" spans="2:11" s="132" customFormat="1" ht="15" customHeight="1" x14ac:dyDescent="0.2">
      <c r="B10" s="37" t="s">
        <v>75</v>
      </c>
      <c r="C10" s="52"/>
      <c r="D10" s="133"/>
      <c r="E10" s="52"/>
      <c r="F10" s="52"/>
      <c r="G10" s="52"/>
      <c r="H10" s="52"/>
      <c r="I10" s="52"/>
      <c r="J10" s="52"/>
      <c r="K10" s="30"/>
    </row>
    <row r="11" spans="2:11" s="132" customFormat="1" ht="15" customHeight="1" x14ac:dyDescent="0.2">
      <c r="B11" s="37" t="s">
        <v>74</v>
      </c>
      <c r="C11" s="52"/>
      <c r="D11" s="125"/>
      <c r="E11" s="51"/>
      <c r="F11" s="52"/>
      <c r="G11" s="52"/>
      <c r="H11" s="52"/>
      <c r="I11" s="52"/>
      <c r="J11" s="52"/>
      <c r="K11" s="30"/>
    </row>
    <row r="12" spans="2:11" s="132" customFormat="1" ht="15" customHeight="1" x14ac:dyDescent="0.2">
      <c r="C12" s="51"/>
      <c r="D12" s="270" t="s">
        <v>52</v>
      </c>
      <c r="E12" s="270"/>
      <c r="F12" s="270"/>
      <c r="G12" s="52"/>
      <c r="H12" s="52"/>
      <c r="I12" s="52"/>
      <c r="J12" s="52"/>
      <c r="K12" s="30"/>
    </row>
    <row r="13" spans="2:11" s="132" customFormat="1" ht="6" customHeight="1" x14ac:dyDescent="0.2">
      <c r="B13" s="37"/>
      <c r="C13" s="52"/>
      <c r="E13" s="52"/>
      <c r="F13" s="52"/>
      <c r="G13" s="52"/>
      <c r="H13" s="52"/>
      <c r="I13" s="52"/>
      <c r="J13" s="52"/>
      <c r="K13" s="30"/>
    </row>
    <row r="14" spans="2:11" s="136" customFormat="1" ht="12.75" x14ac:dyDescent="0.2">
      <c r="B14" s="35" t="s">
        <v>81</v>
      </c>
      <c r="C14" s="18"/>
      <c r="D14" s="143"/>
      <c r="E14" s="37" t="s">
        <v>59</v>
      </c>
      <c r="G14" s="124"/>
      <c r="I14" s="138"/>
      <c r="J14" s="138"/>
      <c r="K14" s="157"/>
    </row>
    <row r="15" spans="2:11" s="132" customFormat="1" ht="12.75" x14ac:dyDescent="0.2">
      <c r="B15" s="35" t="s">
        <v>72</v>
      </c>
      <c r="D15" s="19"/>
      <c r="E15" s="35" t="s">
        <v>58</v>
      </c>
      <c r="G15" s="49"/>
      <c r="K15" s="158"/>
    </row>
    <row r="16" spans="2:11" s="163" customFormat="1" ht="12.75" x14ac:dyDescent="0.2">
      <c r="B16" s="164" t="s">
        <v>92</v>
      </c>
      <c r="D16" s="165"/>
      <c r="E16" s="164"/>
      <c r="G16" s="166" t="s">
        <v>95</v>
      </c>
      <c r="K16" s="167"/>
    </row>
    <row r="17" spans="1:11" s="132" customFormat="1" ht="6" customHeight="1" x14ac:dyDescent="0.2">
      <c r="B17" s="37"/>
      <c r="C17" s="52"/>
      <c r="E17" s="52"/>
      <c r="F17" s="52"/>
      <c r="G17" s="52"/>
      <c r="H17" s="52"/>
      <c r="I17" s="52"/>
      <c r="J17" s="52"/>
      <c r="K17" s="30"/>
    </row>
    <row r="18" spans="1:11" s="132" customFormat="1" ht="12.75" x14ac:dyDescent="0.2">
      <c r="B18" s="264" t="s">
        <v>86</v>
      </c>
      <c r="C18" s="265"/>
      <c r="D18" s="265"/>
      <c r="E18" s="265"/>
      <c r="F18" s="265"/>
      <c r="G18" s="265"/>
      <c r="H18" s="266"/>
      <c r="I18" s="52"/>
      <c r="J18" s="52"/>
      <c r="K18" s="30"/>
    </row>
    <row r="19" spans="1:11" s="134" customFormat="1" ht="12.75" x14ac:dyDescent="0.2">
      <c r="B19" s="144" t="s">
        <v>60</v>
      </c>
      <c r="C19" s="144" t="s">
        <v>61</v>
      </c>
      <c r="D19" s="144" t="s">
        <v>62</v>
      </c>
      <c r="E19" s="267" t="s">
        <v>67</v>
      </c>
      <c r="F19" s="268"/>
      <c r="G19" s="269"/>
      <c r="H19" s="50">
        <f>SUM(D20:D23)/4</f>
        <v>0</v>
      </c>
      <c r="I19" s="38"/>
      <c r="J19" s="38"/>
      <c r="K19" s="154"/>
    </row>
    <row r="20" spans="1:11" s="132" customFormat="1" ht="12.75" x14ac:dyDescent="0.2">
      <c r="A20" s="162" t="s">
        <v>11</v>
      </c>
      <c r="B20" s="21"/>
      <c r="C20" s="21"/>
      <c r="D20" s="22">
        <f>ABS(C20-B20)</f>
        <v>0</v>
      </c>
      <c r="E20" s="267" t="s">
        <v>66</v>
      </c>
      <c r="F20" s="268"/>
      <c r="G20" s="269"/>
      <c r="H20" s="39" t="e">
        <f>H19/D15*1000</f>
        <v>#DIV/0!</v>
      </c>
      <c r="I20" s="20"/>
      <c r="J20" s="20"/>
      <c r="K20" s="155"/>
    </row>
    <row r="21" spans="1:11" s="132" customFormat="1" ht="12.75" x14ac:dyDescent="0.2">
      <c r="A21" s="162" t="s">
        <v>12</v>
      </c>
      <c r="B21" s="21">
        <f>C20</f>
        <v>0</v>
      </c>
      <c r="C21" s="21"/>
      <c r="D21" s="22">
        <f>ABS(C21-B21)</f>
        <v>0</v>
      </c>
      <c r="E21" s="267" t="s">
        <v>82</v>
      </c>
      <c r="F21" s="268"/>
      <c r="G21" s="269"/>
      <c r="H21" s="39" t="e">
        <f>H20*0.1%</f>
        <v>#DIV/0!</v>
      </c>
      <c r="I21" s="20"/>
      <c r="J21" s="20"/>
      <c r="K21" s="155"/>
    </row>
    <row r="22" spans="1:11" s="132" customFormat="1" ht="12.75" x14ac:dyDescent="0.2">
      <c r="A22" s="162" t="s">
        <v>88</v>
      </c>
      <c r="B22" s="21">
        <f>C21</f>
        <v>0</v>
      </c>
      <c r="C22" s="21"/>
      <c r="D22" s="22">
        <f>ABS(C22-B22)</f>
        <v>0</v>
      </c>
      <c r="E22" s="271" t="s">
        <v>90</v>
      </c>
      <c r="F22" s="271"/>
      <c r="G22" s="271"/>
      <c r="H22" s="151" t="e">
        <f>H20*1.001</f>
        <v>#DIV/0!</v>
      </c>
      <c r="I22" s="20"/>
      <c r="J22" s="20"/>
      <c r="K22" s="155"/>
    </row>
    <row r="23" spans="1:11" s="132" customFormat="1" ht="12.75" x14ac:dyDescent="0.2">
      <c r="A23" s="162" t="s">
        <v>89</v>
      </c>
      <c r="B23" s="21">
        <f>C22</f>
        <v>0</v>
      </c>
      <c r="C23" s="21"/>
      <c r="D23" s="22">
        <f>ABS(C23-B23)</f>
        <v>0</v>
      </c>
      <c r="E23" s="47" t="str">
        <f>IF(STDEVP(D20:D23)&gt;3,"große Standardabweichung &gt;3C +-","Standardabweichung +-")</f>
        <v>Standardabweichung +-</v>
      </c>
      <c r="F23" s="47"/>
      <c r="G23" s="47"/>
      <c r="H23" s="48" t="e">
        <f>STDEVP(D20:D23)*D15*100/H19</f>
        <v>#DIV/0!</v>
      </c>
      <c r="I23" s="135"/>
      <c r="J23" s="135"/>
      <c r="K23" s="156"/>
    </row>
    <row r="24" spans="1:11" s="136" customFormat="1" ht="12" x14ac:dyDescent="0.2">
      <c r="E24" s="47" t="s">
        <v>68</v>
      </c>
      <c r="F24" s="137"/>
      <c r="H24" s="48" t="e">
        <f>D15/H19*100</f>
        <v>#DIV/0!</v>
      </c>
      <c r="I24" s="138"/>
      <c r="J24" s="138"/>
      <c r="K24" s="157"/>
    </row>
    <row r="25" spans="1:11" s="132" customFormat="1" ht="6" customHeight="1" x14ac:dyDescent="0.2">
      <c r="B25" s="139"/>
      <c r="C25" s="139"/>
      <c r="D25" s="139"/>
      <c r="E25" s="40"/>
      <c r="F25" s="40"/>
      <c r="G25" s="40"/>
      <c r="H25" s="41"/>
      <c r="I25" s="135"/>
      <c r="J25" s="135"/>
      <c r="K25" s="156"/>
    </row>
    <row r="26" spans="1:11" s="132" customFormat="1" ht="12.75" x14ac:dyDescent="0.2">
      <c r="B26" s="241" t="s">
        <v>76</v>
      </c>
      <c r="C26" s="42"/>
      <c r="D26" s="42"/>
      <c r="E26" s="42"/>
      <c r="F26" s="140"/>
      <c r="G26" s="46"/>
      <c r="H26" s="46"/>
      <c r="I26" s="46"/>
      <c r="J26" s="46"/>
      <c r="K26" s="159"/>
    </row>
    <row r="27" spans="1:11" s="141" customFormat="1" ht="12" x14ac:dyDescent="0.2">
      <c r="B27" s="8" t="s">
        <v>80</v>
      </c>
      <c r="C27" s="9"/>
      <c r="D27" s="236"/>
      <c r="E27" s="10" t="s">
        <v>43</v>
      </c>
      <c r="F27" s="10" t="s">
        <v>77</v>
      </c>
      <c r="G27" s="10" t="s">
        <v>24</v>
      </c>
      <c r="H27" s="10" t="s">
        <v>45</v>
      </c>
      <c r="I27" s="11" t="s">
        <v>46</v>
      </c>
      <c r="J27" s="10" t="s">
        <v>24</v>
      </c>
      <c r="K27" s="11" t="s">
        <v>48</v>
      </c>
    </row>
    <row r="28" spans="1:11" s="141" customFormat="1" ht="12" x14ac:dyDescent="0.2">
      <c r="B28" s="237" t="s">
        <v>163</v>
      </c>
      <c r="C28" s="238"/>
      <c r="D28" s="239"/>
      <c r="E28" s="248" t="s">
        <v>21</v>
      </c>
      <c r="F28" s="240" t="s">
        <v>49</v>
      </c>
      <c r="G28" s="34" t="s">
        <v>118</v>
      </c>
      <c r="H28" s="14" t="s">
        <v>49</v>
      </c>
      <c r="I28" s="14" t="s">
        <v>49</v>
      </c>
      <c r="J28" s="14" t="s">
        <v>79</v>
      </c>
      <c r="K28" s="14" t="s">
        <v>78</v>
      </c>
    </row>
    <row r="29" spans="1:11" s="132" customFormat="1" ht="12.75" customHeight="1" x14ac:dyDescent="0.25">
      <c r="B29" s="113"/>
      <c r="C29" s="242"/>
      <c r="D29" s="243"/>
      <c r="E29" s="15"/>
      <c r="F29" s="15"/>
      <c r="G29" s="15"/>
      <c r="H29" s="15"/>
      <c r="I29" s="15"/>
      <c r="J29" s="120"/>
      <c r="K29" s="16"/>
    </row>
    <row r="30" spans="1:11" s="132" customFormat="1" ht="12.6" x14ac:dyDescent="0.25">
      <c r="B30" s="113"/>
      <c r="C30" s="242"/>
      <c r="D30" s="243"/>
      <c r="E30" s="15"/>
      <c r="F30" s="15"/>
      <c r="G30" s="15"/>
      <c r="H30" s="15"/>
      <c r="I30" s="15"/>
      <c r="J30" s="120"/>
      <c r="K30" s="16"/>
    </row>
    <row r="31" spans="1:11" s="132" customFormat="1" ht="12.6" x14ac:dyDescent="0.25">
      <c r="B31" s="113"/>
      <c r="C31" s="242"/>
      <c r="D31" s="243"/>
      <c r="E31" s="15"/>
      <c r="F31" s="15"/>
      <c r="G31" s="15"/>
      <c r="H31" s="15"/>
      <c r="I31" s="15"/>
      <c r="J31" s="120"/>
      <c r="K31" s="16"/>
    </row>
    <row r="32" spans="1:11" s="132" customFormat="1" ht="12.6" x14ac:dyDescent="0.25">
      <c r="B32" s="113"/>
      <c r="C32" s="242"/>
      <c r="D32" s="243"/>
      <c r="E32" s="15"/>
      <c r="F32" s="15"/>
      <c r="G32" s="15"/>
      <c r="H32" s="15"/>
      <c r="I32" s="15"/>
      <c r="J32" s="120"/>
      <c r="K32" s="16"/>
    </row>
    <row r="33" spans="2:11" s="132" customFormat="1" ht="12.6" x14ac:dyDescent="0.25">
      <c r="B33" s="113"/>
      <c r="C33" s="242"/>
      <c r="D33" s="243"/>
      <c r="E33" s="15"/>
      <c r="F33" s="15"/>
      <c r="G33" s="15"/>
      <c r="H33" s="15"/>
      <c r="I33" s="15"/>
      <c r="J33" s="120"/>
      <c r="K33" s="16"/>
    </row>
    <row r="34" spans="2:11" s="132" customFormat="1" ht="12.6" x14ac:dyDescent="0.25">
      <c r="B34" s="113"/>
      <c r="C34" s="242"/>
      <c r="D34" s="243"/>
      <c r="E34" s="15"/>
      <c r="F34" s="15"/>
      <c r="G34" s="15"/>
      <c r="H34" s="15"/>
      <c r="I34" s="15"/>
      <c r="J34" s="120"/>
      <c r="K34" s="16"/>
    </row>
    <row r="35" spans="2:11" s="132" customFormat="1" ht="12.75" x14ac:dyDescent="0.2">
      <c r="B35" s="113"/>
      <c r="C35" s="242"/>
      <c r="D35" s="243"/>
      <c r="E35" s="15"/>
      <c r="F35" s="15"/>
      <c r="G35" s="15"/>
      <c r="H35" s="15"/>
      <c r="I35" s="15"/>
      <c r="J35" s="120"/>
      <c r="K35" s="16"/>
    </row>
    <row r="36" spans="2:11" s="132" customFormat="1" ht="12.75" x14ac:dyDescent="0.2">
      <c r="B36" s="113"/>
      <c r="C36" s="242"/>
      <c r="D36" s="243"/>
      <c r="E36" s="15"/>
      <c r="F36" s="15"/>
      <c r="G36" s="15"/>
      <c r="H36" s="15"/>
      <c r="I36" s="15"/>
      <c r="J36" s="120"/>
      <c r="K36" s="16"/>
    </row>
    <row r="37" spans="2:11" s="132" customFormat="1" ht="12.75" x14ac:dyDescent="0.2">
      <c r="B37" s="113"/>
      <c r="C37" s="242"/>
      <c r="D37" s="243"/>
      <c r="E37" s="15"/>
      <c r="F37" s="15"/>
      <c r="G37" s="15"/>
      <c r="H37" s="15"/>
      <c r="I37" s="15"/>
      <c r="J37" s="120"/>
      <c r="K37" s="16"/>
    </row>
    <row r="38" spans="2:11" s="132" customFormat="1" ht="12.75" x14ac:dyDescent="0.2">
      <c r="B38" s="113"/>
      <c r="C38" s="242"/>
      <c r="D38" s="243"/>
      <c r="E38" s="15"/>
      <c r="F38" s="15"/>
      <c r="G38" s="15"/>
      <c r="H38" s="15"/>
      <c r="I38" s="15"/>
      <c r="J38" s="120"/>
      <c r="K38" s="16"/>
    </row>
    <row r="39" spans="2:11" s="132" customFormat="1" ht="12.75" x14ac:dyDescent="0.2">
      <c r="B39" s="113"/>
      <c r="C39" s="242"/>
      <c r="D39" s="243"/>
      <c r="E39" s="15"/>
      <c r="F39" s="15"/>
      <c r="G39" s="15"/>
      <c r="H39" s="15"/>
      <c r="I39" s="15"/>
      <c r="J39" s="120"/>
      <c r="K39" s="16"/>
    </row>
    <row r="40" spans="2:11" s="132" customFormat="1" ht="12.75" x14ac:dyDescent="0.2">
      <c r="B40" s="113"/>
      <c r="C40" s="242"/>
      <c r="D40" s="243"/>
      <c r="E40" s="15"/>
      <c r="F40" s="15"/>
      <c r="G40" s="15"/>
      <c r="H40" s="15"/>
      <c r="I40" s="15"/>
      <c r="J40" s="120"/>
      <c r="K40" s="16"/>
    </row>
    <row r="41" spans="2:11" s="132" customFormat="1" ht="12.75" x14ac:dyDescent="0.2">
      <c r="B41" s="113"/>
      <c r="C41" s="242"/>
      <c r="D41" s="243"/>
      <c r="E41" s="15"/>
      <c r="F41" s="15"/>
      <c r="G41" s="15"/>
      <c r="H41" s="15"/>
      <c r="I41" s="15"/>
      <c r="J41" s="120"/>
      <c r="K41" s="16"/>
    </row>
    <row r="42" spans="2:11" s="132" customFormat="1" ht="12.75" x14ac:dyDescent="0.2">
      <c r="B42" s="113"/>
      <c r="C42" s="242"/>
      <c r="D42" s="243"/>
      <c r="E42" s="15"/>
      <c r="F42" s="15"/>
      <c r="G42" s="15"/>
      <c r="H42" s="15"/>
      <c r="I42" s="15"/>
      <c r="J42" s="120"/>
      <c r="K42" s="16"/>
    </row>
    <row r="43" spans="2:11" s="132" customFormat="1" ht="12.75" x14ac:dyDescent="0.2">
      <c r="B43" s="113"/>
      <c r="C43" s="242"/>
      <c r="D43" s="243"/>
      <c r="E43" s="15"/>
      <c r="F43" s="15"/>
      <c r="G43" s="15"/>
      <c r="H43" s="15"/>
      <c r="I43" s="15"/>
      <c r="J43" s="120"/>
      <c r="K43" s="16"/>
    </row>
    <row r="44" spans="2:11" s="132" customFormat="1" ht="12.75" x14ac:dyDescent="0.2">
      <c r="B44" s="113"/>
      <c r="C44" s="242"/>
      <c r="D44" s="243"/>
      <c r="E44" s="15"/>
      <c r="F44" s="15"/>
      <c r="G44" s="15"/>
      <c r="H44" s="15"/>
      <c r="I44" s="15"/>
      <c r="J44" s="120"/>
      <c r="K44" s="16"/>
    </row>
    <row r="45" spans="2:11" s="132" customFormat="1" ht="12.75" x14ac:dyDescent="0.2">
      <c r="B45" s="113"/>
      <c r="C45" s="242"/>
      <c r="D45" s="243"/>
      <c r="E45" s="15"/>
      <c r="F45" s="15"/>
      <c r="G45" s="15"/>
      <c r="H45" s="15"/>
      <c r="I45" s="15"/>
      <c r="J45" s="120"/>
      <c r="K45" s="16"/>
    </row>
    <row r="46" spans="2:11" s="132" customFormat="1" ht="12.75" x14ac:dyDescent="0.2">
      <c r="B46" s="113"/>
      <c r="C46" s="242"/>
      <c r="D46" s="243"/>
      <c r="E46" s="15"/>
      <c r="F46" s="15"/>
      <c r="G46" s="15"/>
      <c r="H46" s="15"/>
      <c r="I46" s="15"/>
      <c r="J46" s="120"/>
      <c r="K46" s="16"/>
    </row>
    <row r="47" spans="2:11" s="132" customFormat="1" ht="12.75" x14ac:dyDescent="0.2">
      <c r="B47" s="113"/>
      <c r="C47" s="242"/>
      <c r="D47" s="243"/>
      <c r="E47" s="15"/>
      <c r="F47" s="15"/>
      <c r="G47" s="15"/>
      <c r="H47" s="15"/>
      <c r="I47" s="15"/>
      <c r="J47" s="120"/>
      <c r="K47" s="16"/>
    </row>
    <row r="48" spans="2:11" s="132" customFormat="1" ht="12.75" x14ac:dyDescent="0.2">
      <c r="B48" s="113"/>
      <c r="C48" s="242"/>
      <c r="D48" s="243"/>
      <c r="E48" s="15"/>
      <c r="F48" s="15"/>
      <c r="G48" s="15"/>
      <c r="H48" s="15"/>
      <c r="I48" s="15"/>
      <c r="J48" s="120"/>
      <c r="K48" s="16"/>
    </row>
    <row r="49" spans="2:11" s="132" customFormat="1" ht="12.75" x14ac:dyDescent="0.2">
      <c r="B49" s="113"/>
      <c r="C49" s="242"/>
      <c r="D49" s="243"/>
      <c r="E49" s="15"/>
      <c r="F49" s="15"/>
      <c r="G49" s="15"/>
      <c r="H49" s="15"/>
      <c r="I49" s="15"/>
      <c r="J49" s="120"/>
      <c r="K49" s="16"/>
    </row>
    <row r="50" spans="2:11" s="132" customFormat="1" ht="12.75" x14ac:dyDescent="0.2">
      <c r="B50" s="113"/>
      <c r="C50" s="242"/>
      <c r="D50" s="243"/>
      <c r="E50" s="15"/>
      <c r="F50" s="15"/>
      <c r="G50" s="15"/>
      <c r="H50" s="15"/>
      <c r="I50" s="15"/>
      <c r="J50" s="120"/>
      <c r="K50" s="16"/>
    </row>
    <row r="51" spans="2:11" s="132" customFormat="1" ht="12.75" x14ac:dyDescent="0.2">
      <c r="B51" s="113"/>
      <c r="C51" s="242"/>
      <c r="D51" s="243"/>
      <c r="E51" s="15"/>
      <c r="F51" s="15"/>
      <c r="G51" s="15"/>
      <c r="H51" s="15"/>
      <c r="I51" s="15"/>
      <c r="J51" s="119"/>
      <c r="K51" s="119"/>
    </row>
    <row r="52" spans="2:11" s="132" customFormat="1" ht="12.75" x14ac:dyDescent="0.2">
      <c r="B52" s="113"/>
      <c r="C52" s="242"/>
      <c r="D52" s="243"/>
      <c r="E52" s="15"/>
      <c r="F52" s="15"/>
      <c r="G52" s="15"/>
      <c r="H52" s="15"/>
      <c r="I52" s="15"/>
      <c r="J52" s="119"/>
      <c r="K52" s="119"/>
    </row>
    <row r="53" spans="2:11" s="132" customFormat="1" ht="12.75" x14ac:dyDescent="0.2">
      <c r="B53" s="113"/>
      <c r="C53" s="242"/>
      <c r="D53" s="243"/>
      <c r="E53" s="15"/>
      <c r="F53" s="15"/>
      <c r="G53" s="15"/>
      <c r="H53" s="15"/>
      <c r="I53" s="15"/>
      <c r="J53" s="119"/>
      <c r="K53" s="119"/>
    </row>
    <row r="54" spans="2:11" s="132" customFormat="1" ht="12.75" x14ac:dyDescent="0.2">
      <c r="B54" s="113"/>
      <c r="C54" s="242"/>
      <c r="D54" s="243"/>
      <c r="E54" s="15"/>
      <c r="F54" s="15"/>
      <c r="G54" s="15"/>
      <c r="H54" s="15"/>
      <c r="I54" s="15"/>
      <c r="J54" s="120"/>
      <c r="K54" s="16"/>
    </row>
    <row r="55" spans="2:11" s="132" customFormat="1" ht="12.75" x14ac:dyDescent="0.2">
      <c r="B55" s="113"/>
      <c r="C55" s="242"/>
      <c r="D55" s="243"/>
      <c r="E55" s="15"/>
      <c r="F55" s="15"/>
      <c r="G55" s="15"/>
      <c r="H55" s="15"/>
      <c r="I55" s="15"/>
      <c r="J55" s="120"/>
      <c r="K55" s="16"/>
    </row>
    <row r="56" spans="2:11" s="132" customFormat="1" ht="12.75" x14ac:dyDescent="0.2">
      <c r="B56" s="113"/>
      <c r="C56" s="242"/>
      <c r="D56" s="243"/>
      <c r="E56" s="15"/>
      <c r="F56" s="15"/>
      <c r="G56" s="15"/>
      <c r="H56" s="15"/>
      <c r="I56" s="15"/>
      <c r="J56" s="120"/>
      <c r="K56" s="16"/>
    </row>
    <row r="57" spans="2:11" s="132" customFormat="1" ht="12.75" x14ac:dyDescent="0.2">
      <c r="B57" s="113"/>
      <c r="C57" s="242"/>
      <c r="D57" s="243"/>
      <c r="E57" s="15"/>
      <c r="F57" s="15"/>
      <c r="G57" s="15"/>
      <c r="H57" s="15"/>
      <c r="I57" s="15"/>
      <c r="J57" s="15"/>
      <c r="K57" s="16"/>
    </row>
    <row r="58" spans="2:11" s="132" customFormat="1" ht="12.75" x14ac:dyDescent="0.2">
      <c r="B58" s="113"/>
      <c r="C58" s="242"/>
      <c r="D58" s="243"/>
      <c r="E58" s="15"/>
      <c r="F58" s="15"/>
      <c r="G58" s="15"/>
      <c r="H58" s="15"/>
      <c r="I58" s="15"/>
      <c r="J58" s="120"/>
      <c r="K58" s="16"/>
    </row>
    <row r="59" spans="2:11" s="132" customFormat="1" ht="12.75" x14ac:dyDescent="0.2">
      <c r="B59" s="113"/>
      <c r="C59" s="242"/>
      <c r="D59" s="243"/>
      <c r="E59" s="15"/>
      <c r="F59" s="15"/>
      <c r="G59" s="15"/>
      <c r="H59" s="15"/>
      <c r="I59" s="121"/>
      <c r="J59" s="120"/>
      <c r="K59" s="16"/>
    </row>
    <row r="60" spans="2:11" s="132" customFormat="1" ht="12.75" x14ac:dyDescent="0.2">
      <c r="B60" s="113"/>
      <c r="C60" s="242"/>
      <c r="D60" s="243"/>
      <c r="E60" s="15"/>
      <c r="F60" s="15"/>
      <c r="G60" s="15"/>
      <c r="H60" s="15"/>
      <c r="I60" s="15"/>
      <c r="J60" s="120"/>
      <c r="K60" s="16"/>
    </row>
    <row r="61" spans="2:11" s="132" customFormat="1" ht="12.75" x14ac:dyDescent="0.2">
      <c r="B61" s="113"/>
      <c r="C61" s="242"/>
      <c r="D61" s="243"/>
      <c r="E61" s="15"/>
      <c r="F61" s="15"/>
      <c r="G61" s="15"/>
      <c r="H61" s="15"/>
      <c r="I61" s="15"/>
      <c r="J61" s="15"/>
      <c r="K61" s="16"/>
    </row>
    <row r="62" spans="2:11" s="132" customFormat="1" ht="12.75" x14ac:dyDescent="0.2">
      <c r="B62" s="113"/>
      <c r="C62" s="242"/>
      <c r="D62" s="243"/>
      <c r="E62" s="15"/>
      <c r="F62" s="15"/>
      <c r="G62" s="15"/>
      <c r="H62" s="15"/>
      <c r="I62" s="15"/>
      <c r="J62" s="15"/>
      <c r="K62" s="16"/>
    </row>
    <row r="63" spans="2:11" s="132" customFormat="1" ht="12.75" x14ac:dyDescent="0.2">
      <c r="B63" s="113"/>
      <c r="C63" s="242"/>
      <c r="D63" s="243"/>
      <c r="E63" s="15"/>
      <c r="F63" s="15"/>
      <c r="G63" s="15"/>
      <c r="H63" s="15"/>
      <c r="I63" s="121"/>
      <c r="J63" s="15"/>
      <c r="K63" s="122"/>
    </row>
    <row r="64" spans="2:11" s="132" customFormat="1" ht="12.75" x14ac:dyDescent="0.2">
      <c r="B64" s="113"/>
      <c r="C64" s="242"/>
      <c r="D64" s="243"/>
      <c r="E64" s="15"/>
      <c r="F64" s="15"/>
      <c r="G64" s="15"/>
      <c r="H64" s="15"/>
      <c r="I64" s="120"/>
      <c r="J64" s="15"/>
      <c r="K64" s="122"/>
    </row>
    <row r="65" spans="2:11" s="132" customFormat="1" ht="12.75" x14ac:dyDescent="0.2">
      <c r="B65" s="113"/>
      <c r="C65" s="242"/>
      <c r="D65" s="243"/>
      <c r="E65" s="15"/>
      <c r="F65" s="15"/>
      <c r="G65" s="15"/>
      <c r="H65" s="15"/>
      <c r="I65" s="15"/>
      <c r="J65" s="133"/>
      <c r="K65" s="122"/>
    </row>
    <row r="66" spans="2:11" s="132" customFormat="1" ht="12.75" x14ac:dyDescent="0.2">
      <c r="B66" s="113"/>
      <c r="C66" s="242"/>
      <c r="D66" s="243"/>
      <c r="E66" s="15"/>
      <c r="F66" s="15"/>
      <c r="G66" s="15"/>
      <c r="H66" s="15"/>
      <c r="I66" s="120"/>
      <c r="J66" s="15"/>
      <c r="K66" s="16"/>
    </row>
    <row r="67" spans="2:11" s="132" customFormat="1" ht="12.75" x14ac:dyDescent="0.2">
      <c r="B67" s="113"/>
      <c r="C67" s="242"/>
      <c r="D67" s="243"/>
      <c r="E67" s="15"/>
      <c r="F67" s="15"/>
      <c r="G67" s="15"/>
      <c r="H67" s="15"/>
      <c r="I67" s="15"/>
      <c r="J67" s="133"/>
      <c r="K67" s="16"/>
    </row>
    <row r="68" spans="2:11" s="132" customFormat="1" ht="12.75" x14ac:dyDescent="0.2">
      <c r="B68" s="113"/>
      <c r="C68" s="242"/>
      <c r="D68" s="243"/>
      <c r="E68" s="15"/>
      <c r="F68" s="15"/>
      <c r="G68" s="114"/>
      <c r="H68" s="15"/>
      <c r="I68" s="15"/>
      <c r="J68" s="119"/>
      <c r="K68" s="123"/>
    </row>
    <row r="69" spans="2:11" s="132" customFormat="1" ht="12.75" x14ac:dyDescent="0.2">
      <c r="B69" s="113"/>
      <c r="C69" s="242"/>
      <c r="D69" s="243"/>
      <c r="E69" s="15"/>
      <c r="F69" s="15"/>
      <c r="G69" s="15"/>
      <c r="H69" s="15"/>
      <c r="I69" s="15"/>
      <c r="J69" s="15"/>
      <c r="K69" s="16"/>
    </row>
    <row r="70" spans="2:11" s="132" customFormat="1" ht="12.75" x14ac:dyDescent="0.2">
      <c r="B70" s="113"/>
      <c r="C70" s="242"/>
      <c r="D70" s="243"/>
      <c r="E70" s="15"/>
      <c r="F70" s="15"/>
      <c r="G70" s="15"/>
      <c r="H70" s="15"/>
      <c r="I70" s="15"/>
      <c r="J70" s="15"/>
      <c r="K70" s="16"/>
    </row>
    <row r="71" spans="2:11" s="132" customFormat="1" ht="12.75" x14ac:dyDescent="0.2">
      <c r="B71" s="113"/>
      <c r="C71" s="242"/>
      <c r="D71" s="243"/>
      <c r="E71" s="15"/>
      <c r="F71" s="15"/>
      <c r="G71" s="15"/>
      <c r="H71" s="15"/>
      <c r="I71" s="15"/>
      <c r="J71" s="15"/>
      <c r="K71" s="16"/>
    </row>
    <row r="72" spans="2:11" s="132" customFormat="1" ht="12.75" x14ac:dyDescent="0.2">
      <c r="B72" s="113"/>
      <c r="C72" s="242"/>
      <c r="D72" s="243"/>
      <c r="E72" s="15"/>
      <c r="F72" s="15"/>
      <c r="G72" s="15"/>
      <c r="H72" s="15"/>
      <c r="I72" s="15"/>
      <c r="J72" s="15"/>
      <c r="K72" s="16"/>
    </row>
    <row r="73" spans="2:11" s="132" customFormat="1" ht="12.75" x14ac:dyDescent="0.2">
      <c r="B73" s="113"/>
      <c r="C73" s="242"/>
      <c r="D73" s="243"/>
      <c r="E73" s="15"/>
      <c r="F73" s="15"/>
      <c r="G73" s="15"/>
      <c r="H73" s="15"/>
      <c r="I73" s="15"/>
      <c r="J73" s="15"/>
      <c r="K73" s="16"/>
    </row>
    <row r="74" spans="2:11" s="132" customFormat="1" ht="12.75" x14ac:dyDescent="0.2">
      <c r="B74" s="113"/>
      <c r="C74" s="242"/>
      <c r="D74" s="243"/>
      <c r="E74" s="15"/>
      <c r="F74" s="15"/>
      <c r="G74" s="15"/>
      <c r="H74" s="15"/>
      <c r="I74" s="15"/>
      <c r="J74" s="15"/>
      <c r="K74" s="16"/>
    </row>
    <row r="75" spans="2:11" s="132" customFormat="1" ht="12.75" x14ac:dyDescent="0.2">
      <c r="B75" s="113"/>
      <c r="C75" s="242"/>
      <c r="D75" s="243"/>
      <c r="E75" s="15"/>
      <c r="F75" s="15"/>
      <c r="G75" s="15"/>
      <c r="H75" s="15"/>
      <c r="I75" s="15"/>
      <c r="J75" s="15"/>
      <c r="K75" s="16"/>
    </row>
    <row r="76" spans="2:11" s="136" customFormat="1" ht="6" customHeight="1" x14ac:dyDescent="0.2">
      <c r="E76" s="47"/>
      <c r="I76" s="138"/>
      <c r="K76" s="157"/>
    </row>
    <row r="77" spans="2:11" s="132" customFormat="1" ht="12.75" x14ac:dyDescent="0.2">
      <c r="B77" s="35" t="s">
        <v>81</v>
      </c>
      <c r="C77" s="18">
        <f>C14</f>
        <v>0</v>
      </c>
      <c r="D77" s="143"/>
      <c r="E77" s="37" t="s">
        <v>59</v>
      </c>
      <c r="G77" s="124"/>
      <c r="I77" s="36"/>
      <c r="K77" s="30"/>
    </row>
    <row r="78" spans="2:11" s="132" customFormat="1" ht="12.75" x14ac:dyDescent="0.2">
      <c r="B78" s="35" t="s">
        <v>72</v>
      </c>
      <c r="C78" s="35"/>
      <c r="D78" s="19">
        <f>D15</f>
        <v>0</v>
      </c>
      <c r="E78" s="35" t="s">
        <v>58</v>
      </c>
      <c r="G78" s="49">
        <f>G15</f>
        <v>0</v>
      </c>
      <c r="I78" s="53"/>
      <c r="K78" s="30"/>
    </row>
    <row r="79" spans="2:11" s="163" customFormat="1" ht="12.75" x14ac:dyDescent="0.2">
      <c r="B79" s="164" t="s">
        <v>92</v>
      </c>
      <c r="D79" s="165"/>
      <c r="E79" s="164"/>
      <c r="G79" s="166" t="s">
        <v>96</v>
      </c>
      <c r="K79" s="167"/>
    </row>
    <row r="80" spans="2:11" s="132" customFormat="1" ht="6" customHeight="1" x14ac:dyDescent="0.2">
      <c r="B80" s="27"/>
      <c r="C80" s="27"/>
      <c r="D80" s="27"/>
      <c r="E80" s="28"/>
      <c r="F80" s="28"/>
      <c r="G80" s="28"/>
      <c r="H80" s="28"/>
      <c r="I80" s="28"/>
      <c r="J80" s="28"/>
      <c r="K80" s="29"/>
    </row>
    <row r="81" spans="1:14" s="132" customFormat="1" ht="12.75" x14ac:dyDescent="0.2">
      <c r="B81" s="264" t="s">
        <v>87</v>
      </c>
      <c r="C81" s="265"/>
      <c r="D81" s="265"/>
      <c r="E81" s="265"/>
      <c r="F81" s="265"/>
      <c r="G81" s="265"/>
      <c r="H81" s="266"/>
      <c r="I81" s="52"/>
      <c r="J81" s="52"/>
      <c r="K81" s="30"/>
    </row>
    <row r="82" spans="1:14" s="134" customFormat="1" ht="12.75" x14ac:dyDescent="0.2">
      <c r="B82" s="43" t="s">
        <v>60</v>
      </c>
      <c r="C82" s="43" t="s">
        <v>61</v>
      </c>
      <c r="D82" s="43" t="s">
        <v>62</v>
      </c>
      <c r="E82" s="272" t="s">
        <v>67</v>
      </c>
      <c r="F82" s="272"/>
      <c r="G82" s="272"/>
      <c r="H82" s="50">
        <f>SUM(D83:D86)/4</f>
        <v>0</v>
      </c>
      <c r="I82" s="38"/>
      <c r="J82" s="38"/>
      <c r="K82" s="154"/>
    </row>
    <row r="83" spans="1:14" s="132" customFormat="1" ht="12.75" x14ac:dyDescent="0.2">
      <c r="A83" s="162" t="s">
        <v>11</v>
      </c>
      <c r="B83" s="21"/>
      <c r="C83" s="21"/>
      <c r="D83" s="22">
        <f>ABS(C83-B83)</f>
        <v>0</v>
      </c>
      <c r="E83" s="272" t="s">
        <v>66</v>
      </c>
      <c r="F83" s="272"/>
      <c r="G83" s="272"/>
      <c r="H83" s="39" t="e">
        <f>H82/D78*1000</f>
        <v>#DIV/0!</v>
      </c>
      <c r="I83" s="20"/>
      <c r="J83" s="20"/>
      <c r="K83" s="155"/>
    </row>
    <row r="84" spans="1:14" s="132" customFormat="1" ht="15" x14ac:dyDescent="0.25">
      <c r="A84" s="162" t="s">
        <v>12</v>
      </c>
      <c r="B84" s="21">
        <f>C83</f>
        <v>0</v>
      </c>
      <c r="C84" s="21"/>
      <c r="D84" s="22">
        <f>ABS(C84-B84)</f>
        <v>0</v>
      </c>
      <c r="E84" s="272" t="s">
        <v>82</v>
      </c>
      <c r="F84" s="272"/>
      <c r="G84" s="272"/>
      <c r="H84" s="39" t="e">
        <f>H83*0.1%</f>
        <v>#DIV/0!</v>
      </c>
      <c r="I84" s="20"/>
      <c r="J84" s="273" t="s">
        <v>19</v>
      </c>
      <c r="K84" s="273"/>
    </row>
    <row r="85" spans="1:14" s="132" customFormat="1" ht="15.75" x14ac:dyDescent="0.25">
      <c r="A85" s="162" t="s">
        <v>88</v>
      </c>
      <c r="B85" s="21">
        <f>C84</f>
        <v>0</v>
      </c>
      <c r="C85" s="21"/>
      <c r="D85" s="22">
        <f>ABS(C85-B85)</f>
        <v>0</v>
      </c>
      <c r="E85" s="271" t="s">
        <v>91</v>
      </c>
      <c r="F85" s="271"/>
      <c r="G85" s="271"/>
      <c r="H85" s="39" t="e">
        <f>H83*1.001</f>
        <v>#DIV/0!</v>
      </c>
      <c r="I85" s="20"/>
      <c r="J85" s="262" t="e">
        <f>(H22+H85)/2</f>
        <v>#DIV/0!</v>
      </c>
      <c r="K85" s="263"/>
    </row>
    <row r="86" spans="1:14" s="132" customFormat="1" ht="12.75" x14ac:dyDescent="0.2">
      <c r="A86" s="162" t="s">
        <v>89</v>
      </c>
      <c r="B86" s="21">
        <f>C85</f>
        <v>0</v>
      </c>
      <c r="C86" s="21"/>
      <c r="D86" s="22">
        <f>ABS(C86-B86)</f>
        <v>0</v>
      </c>
      <c r="E86" s="47" t="str">
        <f>IF(STDEVP(D83:D86)&gt;3,"große Standardabweichung &gt;3C +-","Standardabweichung +-")</f>
        <v>Standardabweichung +-</v>
      </c>
      <c r="F86" s="137"/>
      <c r="H86" s="48" t="e">
        <f>STDEVP(D83:D86)*D78*100/H82</f>
        <v>#DIV/0!</v>
      </c>
      <c r="I86" s="135"/>
      <c r="J86" s="135"/>
      <c r="K86" s="156"/>
    </row>
    <row r="87" spans="1:14" s="142" customFormat="1" x14ac:dyDescent="0.2">
      <c r="F87" s="128"/>
      <c r="G87" s="128"/>
      <c r="H87" s="51"/>
      <c r="I87" s="128"/>
      <c r="J87" s="30"/>
      <c r="K87" s="160">
        <v>4</v>
      </c>
      <c r="L87" s="128"/>
      <c r="M87" s="128"/>
      <c r="N87" s="128"/>
    </row>
    <row r="88" spans="1:14" s="142" customFormat="1" x14ac:dyDescent="0.2">
      <c r="K88" s="161"/>
      <c r="L88" s="128"/>
      <c r="M88" s="128"/>
      <c r="N88" s="128"/>
    </row>
    <row r="89" spans="1:14" s="142" customFormat="1" x14ac:dyDescent="0.2">
      <c r="K89" s="161"/>
      <c r="L89" s="128"/>
      <c r="M89" s="128"/>
      <c r="N89" s="128"/>
    </row>
    <row r="90" spans="1:14" s="142" customFormat="1" x14ac:dyDescent="0.2">
      <c r="K90" s="161"/>
      <c r="L90" s="128"/>
      <c r="M90" s="128"/>
      <c r="N90" s="128"/>
    </row>
    <row r="91" spans="1:14" s="142" customFormat="1" x14ac:dyDescent="0.2">
      <c r="K91" s="161"/>
      <c r="L91" s="128"/>
      <c r="M91" s="128"/>
      <c r="N91" s="128"/>
    </row>
    <row r="92" spans="1:14" s="142" customFormat="1" x14ac:dyDescent="0.2">
      <c r="K92" s="161"/>
      <c r="L92" s="128"/>
      <c r="M92" s="128"/>
      <c r="N92" s="128"/>
    </row>
    <row r="93" spans="1:14" s="142" customFormat="1" x14ac:dyDescent="0.2">
      <c r="K93" s="161"/>
      <c r="L93" s="128"/>
      <c r="M93" s="128"/>
      <c r="N93" s="128"/>
    </row>
    <row r="94" spans="1:14" s="142" customFormat="1" x14ac:dyDescent="0.2">
      <c r="K94" s="161"/>
      <c r="L94" s="128"/>
      <c r="M94" s="128"/>
      <c r="N94" s="128"/>
    </row>
    <row r="95" spans="1:14" s="142" customFormat="1" x14ac:dyDescent="0.2">
      <c r="K95" s="161"/>
      <c r="L95" s="128"/>
      <c r="M95" s="128"/>
      <c r="N95" s="128"/>
    </row>
    <row r="96" spans="1:14" s="142" customFormat="1" x14ac:dyDescent="0.2">
      <c r="K96" s="161"/>
      <c r="L96" s="128"/>
      <c r="M96" s="128"/>
      <c r="N96" s="128"/>
    </row>
    <row r="97" spans="2:14" s="142" customFormat="1" x14ac:dyDescent="0.2">
      <c r="K97" s="161"/>
      <c r="L97" s="128"/>
      <c r="M97" s="128"/>
      <c r="N97" s="128"/>
    </row>
    <row r="98" spans="2:14" s="142" customFormat="1" x14ac:dyDescent="0.2">
      <c r="B98" s="234" t="s">
        <v>94</v>
      </c>
      <c r="C98" s="234"/>
      <c r="D98" s="234"/>
      <c r="E98" s="234" t="s">
        <v>93</v>
      </c>
      <c r="K98" s="161"/>
      <c r="L98" s="128"/>
      <c r="M98" s="128"/>
      <c r="N98" s="128"/>
    </row>
    <row r="99" spans="2:14" s="142" customFormat="1" x14ac:dyDescent="0.2">
      <c r="B99" s="234" t="s">
        <v>52</v>
      </c>
      <c r="C99" s="234"/>
      <c r="D99" s="234"/>
      <c r="E99" s="234" t="s">
        <v>96</v>
      </c>
      <c r="K99" s="161"/>
      <c r="L99" s="128"/>
      <c r="M99" s="128"/>
      <c r="N99" s="128"/>
    </row>
    <row r="100" spans="2:14" s="142" customFormat="1" x14ac:dyDescent="0.2">
      <c r="B100" s="234" t="s">
        <v>53</v>
      </c>
      <c r="C100" s="234"/>
      <c r="D100" s="234"/>
      <c r="E100" s="234" t="s">
        <v>95</v>
      </c>
      <c r="K100" s="161"/>
      <c r="L100" s="128"/>
      <c r="M100" s="128"/>
      <c r="N100" s="128"/>
    </row>
    <row r="101" spans="2:14" s="142" customFormat="1" x14ac:dyDescent="0.2">
      <c r="B101" s="234" t="s">
        <v>54</v>
      </c>
      <c r="C101" s="234"/>
      <c r="D101" s="234"/>
      <c r="E101" s="234"/>
      <c r="K101" s="161"/>
      <c r="L101" s="128"/>
      <c r="M101" s="128"/>
      <c r="N101" s="128"/>
    </row>
    <row r="102" spans="2:14" s="142" customFormat="1" x14ac:dyDescent="0.2">
      <c r="B102" s="234" t="s">
        <v>55</v>
      </c>
      <c r="C102" s="234"/>
      <c r="D102" s="234"/>
      <c r="E102" s="234"/>
      <c r="K102" s="161"/>
      <c r="L102" s="128"/>
      <c r="M102" s="128"/>
      <c r="N102" s="128"/>
    </row>
    <row r="103" spans="2:14" s="142" customFormat="1" x14ac:dyDescent="0.2">
      <c r="K103" s="161"/>
      <c r="L103" s="128"/>
      <c r="M103" s="128"/>
      <c r="N103" s="128"/>
    </row>
    <row r="104" spans="2:14" s="142" customFormat="1" x14ac:dyDescent="0.2">
      <c r="K104" s="161"/>
      <c r="L104" s="128"/>
      <c r="M104" s="128"/>
      <c r="N104" s="128"/>
    </row>
    <row r="105" spans="2:14" s="142" customFormat="1" x14ac:dyDescent="0.2">
      <c r="K105" s="161"/>
      <c r="L105" s="128"/>
      <c r="M105" s="128"/>
      <c r="N105" s="128"/>
    </row>
    <row r="106" spans="2:14" s="142" customFormat="1" x14ac:dyDescent="0.2">
      <c r="K106" s="161"/>
      <c r="L106" s="128"/>
      <c r="M106" s="128"/>
      <c r="N106" s="128"/>
    </row>
    <row r="107" spans="2:14" s="142" customFormat="1" x14ac:dyDescent="0.2">
      <c r="K107" s="161"/>
      <c r="L107" s="128"/>
      <c r="M107" s="128"/>
      <c r="N107" s="128"/>
    </row>
    <row r="108" spans="2:14" s="142" customFormat="1" x14ac:dyDescent="0.2">
      <c r="K108" s="161"/>
      <c r="L108" s="128"/>
      <c r="M108" s="128"/>
      <c r="N108" s="128"/>
    </row>
    <row r="109" spans="2:14" s="142" customFormat="1" x14ac:dyDescent="0.2">
      <c r="K109" s="161"/>
      <c r="L109" s="128"/>
      <c r="M109" s="128"/>
      <c r="N109" s="128"/>
    </row>
    <row r="110" spans="2:14" s="142" customFormat="1" x14ac:dyDescent="0.2">
      <c r="K110" s="161"/>
      <c r="L110" s="128"/>
      <c r="M110" s="128"/>
      <c r="N110" s="128"/>
    </row>
    <row r="111" spans="2:14" s="142" customFormat="1" x14ac:dyDescent="0.2">
      <c r="K111" s="161"/>
      <c r="L111" s="128"/>
      <c r="M111" s="128"/>
      <c r="N111" s="128"/>
    </row>
    <row r="112" spans="2:14" s="142" customFormat="1" x14ac:dyDescent="0.2">
      <c r="K112" s="161"/>
      <c r="L112" s="128"/>
      <c r="M112" s="128"/>
      <c r="N112" s="128"/>
    </row>
    <row r="113" spans="2:14" s="142" customFormat="1" x14ac:dyDescent="0.2">
      <c r="K113" s="161"/>
      <c r="L113" s="128"/>
      <c r="M113" s="128"/>
      <c r="N113" s="128"/>
    </row>
    <row r="114" spans="2:14" s="142" customFormat="1" x14ac:dyDescent="0.2">
      <c r="B114" s="128"/>
      <c r="K114" s="161"/>
      <c r="L114" s="128"/>
      <c r="M114" s="128"/>
      <c r="N114" s="128"/>
    </row>
    <row r="115" spans="2:14" s="142" customFormat="1" x14ac:dyDescent="0.2">
      <c r="K115" s="161"/>
      <c r="L115" s="128"/>
      <c r="M115" s="128"/>
      <c r="N115" s="128"/>
    </row>
    <row r="116" spans="2:14" s="142" customFormat="1" x14ac:dyDescent="0.2">
      <c r="K116" s="161"/>
      <c r="L116" s="128"/>
      <c r="M116" s="128"/>
      <c r="N116" s="128"/>
    </row>
    <row r="117" spans="2:14" s="142" customFormat="1" x14ac:dyDescent="0.2">
      <c r="K117" s="161"/>
      <c r="L117" s="128"/>
      <c r="M117" s="128"/>
      <c r="N117" s="128"/>
    </row>
    <row r="118" spans="2:14" s="142" customFormat="1" x14ac:dyDescent="0.2">
      <c r="K118" s="161"/>
      <c r="L118" s="128"/>
      <c r="M118" s="128"/>
      <c r="N118" s="128"/>
    </row>
    <row r="119" spans="2:14" s="142" customFormat="1" x14ac:dyDescent="0.2">
      <c r="K119" s="161"/>
      <c r="L119" s="128"/>
      <c r="M119" s="128"/>
      <c r="N119" s="128"/>
    </row>
    <row r="120" spans="2:14" s="132" customFormat="1" ht="12.75" x14ac:dyDescent="0.2">
      <c r="K120" s="30"/>
    </row>
    <row r="124" spans="2:14" x14ac:dyDescent="0.2">
      <c r="G124" s="132"/>
    </row>
  </sheetData>
  <sheetProtection sheet="1" objects="1" scenarios="1" formatCells="0" formatColumns="0" formatRows="0"/>
  <mergeCells count="15">
    <mergeCell ref="B1:K1"/>
    <mergeCell ref="B2:D2"/>
    <mergeCell ref="E82:G82"/>
    <mergeCell ref="E20:G20"/>
    <mergeCell ref="E21:G21"/>
    <mergeCell ref="E22:G22"/>
    <mergeCell ref="J85:K85"/>
    <mergeCell ref="B18:H18"/>
    <mergeCell ref="E19:G19"/>
    <mergeCell ref="B81:H81"/>
    <mergeCell ref="D12:F12"/>
    <mergeCell ref="E85:G85"/>
    <mergeCell ref="E84:G84"/>
    <mergeCell ref="E83:G83"/>
    <mergeCell ref="J84:K84"/>
  </mergeCells>
  <dataValidations disablePrompts="1" count="2">
    <dataValidation type="list" allowBlank="1" showInputMessage="1" showErrorMessage="1" sqref="G79 G16">
      <formula1>$E$99:$E$100</formula1>
    </dataValidation>
    <dataValidation type="list" allowBlank="1" showInputMessage="1" showErrorMessage="1" sqref="D12:F12">
      <formula1>$B$99:$B$102</formula1>
    </dataValidation>
  </dataValidations>
  <pageMargins left="0.70866141732283472" right="0.70866141732283472" top="0.55118110236220474" bottom="0.74803149606299213" header="0.31496062992125984" footer="0.31496062992125984"/>
  <pageSetup paperSize="9" scale="71" fitToHeight="0" orientation="portrait" horizontalDpi="1200" verticalDpi="1200" r:id="rId1"/>
  <headerFooter>
    <oddFooter>&amp;CDLV-VermFormular-3_15.1 • © Deutscher Leichtathletik-Verband e.V. Darmstadt • Alle Rechte vorbehalten!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>
      <selection activeCell="J5" sqref="J5"/>
    </sheetView>
  </sheetViews>
  <sheetFormatPr baseColWidth="10" defaultColWidth="11.42578125" defaultRowHeight="15" x14ac:dyDescent="0.25"/>
  <cols>
    <col min="1" max="1" width="10.140625" style="108" customWidth="1"/>
    <col min="2" max="2" width="10.7109375" style="108" customWidth="1"/>
    <col min="3" max="3" width="13.140625" style="108" customWidth="1"/>
    <col min="4" max="4" width="11.5703125" style="108" bestFit="1" customWidth="1"/>
    <col min="5" max="5" width="10.140625" style="108" customWidth="1"/>
    <col min="6" max="6" width="12.140625" style="108" customWidth="1"/>
    <col min="7" max="8" width="9.85546875" style="108" bestFit="1" customWidth="1"/>
    <col min="9" max="9" width="10.140625" style="108" bestFit="1" customWidth="1"/>
    <col min="10" max="10" width="11.7109375" style="108" customWidth="1"/>
    <col min="11" max="16384" width="11.42578125" style="108"/>
  </cols>
  <sheetData>
    <row r="1" spans="1:10" ht="21.75" x14ac:dyDescent="0.25">
      <c r="A1" s="276" t="s">
        <v>0</v>
      </c>
      <c r="B1" s="276"/>
      <c r="C1" s="276"/>
      <c r="D1" s="276"/>
      <c r="E1" s="276"/>
      <c r="F1" s="276"/>
      <c r="G1" s="1"/>
      <c r="H1" s="1"/>
      <c r="I1" s="1"/>
      <c r="J1" s="1"/>
    </row>
    <row r="2" spans="1:10" ht="18" x14ac:dyDescent="0.25">
      <c r="A2" s="277" t="s">
        <v>1</v>
      </c>
      <c r="B2" s="277"/>
      <c r="C2" s="277"/>
      <c r="D2" s="277"/>
      <c r="E2" s="277"/>
      <c r="F2" s="277"/>
      <c r="G2" s="1"/>
      <c r="H2" s="1"/>
      <c r="I2" s="1"/>
      <c r="J2" s="1"/>
    </row>
    <row r="3" spans="1:10" ht="18" x14ac:dyDescent="0.25">
      <c r="A3" s="277" t="s">
        <v>39</v>
      </c>
      <c r="B3" s="277"/>
      <c r="C3" s="277"/>
      <c r="D3" s="277"/>
      <c r="E3" s="277"/>
      <c r="F3" s="277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31" customFormat="1" ht="16.5" customHeight="1" x14ac:dyDescent="0.25">
      <c r="A5" s="111" t="s">
        <v>40</v>
      </c>
      <c r="B5" s="24"/>
      <c r="C5" s="24"/>
      <c r="D5" s="24"/>
      <c r="E5" s="25"/>
      <c r="F5" s="26"/>
      <c r="G5" s="26"/>
      <c r="H5" s="112" t="s">
        <v>41</v>
      </c>
      <c r="I5" s="112"/>
      <c r="J5" s="32"/>
    </row>
    <row r="6" spans="1:10" s="109" customFormat="1" ht="12" customHeight="1" x14ac:dyDescent="0.2">
      <c r="A6" s="8" t="s">
        <v>42</v>
      </c>
      <c r="B6" s="9"/>
      <c r="C6" s="9"/>
      <c r="D6" s="10" t="s">
        <v>43</v>
      </c>
      <c r="E6" s="11" t="s">
        <v>44</v>
      </c>
      <c r="F6" s="11" t="s">
        <v>21</v>
      </c>
      <c r="G6" s="10" t="s">
        <v>45</v>
      </c>
      <c r="H6" s="11" t="s">
        <v>46</v>
      </c>
      <c r="I6" s="10" t="s">
        <v>47</v>
      </c>
      <c r="J6" s="11" t="s">
        <v>48</v>
      </c>
    </row>
    <row r="7" spans="1:10" s="109" customFormat="1" ht="12.75" x14ac:dyDescent="0.2">
      <c r="A7" s="12"/>
      <c r="B7" s="13"/>
      <c r="C7" s="13"/>
      <c r="D7" s="247" t="s">
        <v>21</v>
      </c>
      <c r="E7" s="34" t="s">
        <v>49</v>
      </c>
      <c r="F7" s="34" t="s">
        <v>32</v>
      </c>
      <c r="G7" s="33" t="s">
        <v>49</v>
      </c>
      <c r="H7" s="14" t="s">
        <v>49</v>
      </c>
      <c r="I7" s="33" t="s">
        <v>24</v>
      </c>
      <c r="J7" s="14" t="s">
        <v>50</v>
      </c>
    </row>
    <row r="8" spans="1:10" s="31" customFormat="1" ht="12.75" x14ac:dyDescent="0.2">
      <c r="A8" s="113"/>
      <c r="B8" s="242"/>
      <c r="C8" s="242"/>
      <c r="D8" s="113"/>
      <c r="E8" s="114"/>
      <c r="F8" s="113"/>
      <c r="G8" s="113"/>
      <c r="H8" s="114"/>
      <c r="I8" s="113"/>
      <c r="J8" s="115"/>
    </row>
    <row r="9" spans="1:10" s="31" customFormat="1" ht="12.75" x14ac:dyDescent="0.2">
      <c r="A9" s="113"/>
      <c r="B9" s="242"/>
      <c r="C9" s="242"/>
      <c r="D9" s="113"/>
      <c r="E9" s="114"/>
      <c r="F9" s="113"/>
      <c r="G9" s="113"/>
      <c r="H9" s="114"/>
      <c r="I9" s="113"/>
      <c r="J9" s="115"/>
    </row>
    <row r="10" spans="1:10" s="31" customFormat="1" ht="12.75" x14ac:dyDescent="0.2">
      <c r="A10" s="113"/>
      <c r="B10" s="242"/>
      <c r="C10" s="242"/>
      <c r="D10" s="113"/>
      <c r="E10" s="114"/>
      <c r="F10" s="113"/>
      <c r="G10" s="113"/>
      <c r="H10" s="114"/>
      <c r="I10" s="113"/>
      <c r="J10" s="115"/>
    </row>
    <row r="11" spans="1:10" s="31" customFormat="1" ht="12.75" x14ac:dyDescent="0.2">
      <c r="A11" s="113"/>
      <c r="B11" s="242"/>
      <c r="C11" s="242"/>
      <c r="D11" s="113"/>
      <c r="E11" s="114"/>
      <c r="F11" s="113"/>
      <c r="G11" s="113"/>
      <c r="H11" s="114"/>
      <c r="I11" s="113"/>
      <c r="J11" s="115"/>
    </row>
    <row r="12" spans="1:10" s="31" customFormat="1" ht="12.75" x14ac:dyDescent="0.2">
      <c r="A12" s="113"/>
      <c r="B12" s="242"/>
      <c r="C12" s="242"/>
      <c r="D12" s="113"/>
      <c r="E12" s="114"/>
      <c r="F12" s="113"/>
      <c r="G12" s="113"/>
      <c r="H12" s="114"/>
      <c r="I12" s="113"/>
      <c r="J12" s="115"/>
    </row>
    <row r="13" spans="1:10" s="31" customFormat="1" ht="12.75" x14ac:dyDescent="0.2">
      <c r="A13" s="113"/>
      <c r="B13" s="242"/>
      <c r="C13" s="242"/>
      <c r="D13" s="113"/>
      <c r="E13" s="114"/>
      <c r="F13" s="113"/>
      <c r="G13" s="113"/>
      <c r="H13" s="114"/>
      <c r="I13" s="113"/>
      <c r="J13" s="115"/>
    </row>
    <row r="14" spans="1:10" s="31" customFormat="1" ht="12.75" x14ac:dyDescent="0.2">
      <c r="A14" s="113"/>
      <c r="B14" s="242"/>
      <c r="C14" s="242"/>
      <c r="D14" s="113"/>
      <c r="E14" s="114"/>
      <c r="F14" s="113"/>
      <c r="G14" s="113"/>
      <c r="H14" s="114"/>
      <c r="I14" s="113"/>
      <c r="J14" s="115"/>
    </row>
    <row r="15" spans="1:10" s="31" customFormat="1" ht="12.75" x14ac:dyDescent="0.2">
      <c r="A15" s="113"/>
      <c r="B15" s="242"/>
      <c r="C15" s="242"/>
      <c r="D15" s="113"/>
      <c r="E15" s="114"/>
      <c r="F15" s="113"/>
      <c r="G15" s="113"/>
      <c r="H15" s="114"/>
      <c r="I15" s="113"/>
      <c r="J15" s="115"/>
    </row>
    <row r="16" spans="1:10" s="31" customFormat="1" ht="12.75" x14ac:dyDescent="0.2">
      <c r="A16" s="113"/>
      <c r="B16" s="242"/>
      <c r="C16" s="242"/>
      <c r="D16" s="113"/>
      <c r="E16" s="114"/>
      <c r="F16" s="113"/>
      <c r="G16" s="113"/>
      <c r="H16" s="114"/>
      <c r="I16" s="113"/>
      <c r="J16" s="115"/>
    </row>
    <row r="17" spans="1:10" s="31" customFormat="1" ht="12.75" x14ac:dyDescent="0.2">
      <c r="A17" s="113"/>
      <c r="B17" s="242"/>
      <c r="C17" s="242"/>
      <c r="D17" s="113"/>
      <c r="E17" s="114"/>
      <c r="F17" s="113"/>
      <c r="G17" s="113"/>
      <c r="H17" s="114"/>
      <c r="I17" s="113"/>
      <c r="J17" s="115"/>
    </row>
    <row r="18" spans="1:10" s="31" customFormat="1" ht="12.75" x14ac:dyDescent="0.2">
      <c r="A18" s="113"/>
      <c r="B18" s="242"/>
      <c r="C18" s="242"/>
      <c r="D18" s="113"/>
      <c r="E18" s="114"/>
      <c r="F18" s="113"/>
      <c r="G18" s="113"/>
      <c r="H18" s="114"/>
      <c r="I18" s="113"/>
      <c r="J18" s="115"/>
    </row>
    <row r="19" spans="1:10" s="31" customFormat="1" ht="12.75" x14ac:dyDescent="0.2">
      <c r="A19" s="113"/>
      <c r="B19" s="242"/>
      <c r="C19" s="242"/>
      <c r="D19" s="113"/>
      <c r="E19" s="114"/>
      <c r="F19" s="113"/>
      <c r="G19" s="113"/>
      <c r="H19" s="114"/>
      <c r="I19" s="113"/>
      <c r="J19" s="115"/>
    </row>
    <row r="20" spans="1:10" s="31" customFormat="1" ht="12.75" x14ac:dyDescent="0.2">
      <c r="A20" s="113"/>
      <c r="B20" s="242"/>
      <c r="C20" s="242"/>
      <c r="D20" s="113"/>
      <c r="E20" s="114"/>
      <c r="F20" s="113"/>
      <c r="G20" s="113"/>
      <c r="H20" s="114"/>
      <c r="I20" s="113"/>
      <c r="J20" s="115"/>
    </row>
    <row r="21" spans="1:10" s="31" customFormat="1" ht="12.75" x14ac:dyDescent="0.2">
      <c r="A21" s="113"/>
      <c r="B21" s="242"/>
      <c r="C21" s="242"/>
      <c r="D21" s="113"/>
      <c r="E21" s="114"/>
      <c r="F21" s="113"/>
      <c r="G21" s="113"/>
      <c r="H21" s="114"/>
      <c r="I21" s="113"/>
      <c r="J21" s="115"/>
    </row>
    <row r="22" spans="1:10" s="31" customFormat="1" ht="12.75" x14ac:dyDescent="0.2">
      <c r="A22" s="113"/>
      <c r="B22" s="242"/>
      <c r="C22" s="242"/>
      <c r="D22" s="113"/>
      <c r="E22" s="114"/>
      <c r="F22" s="113"/>
      <c r="G22" s="113"/>
      <c r="H22" s="114"/>
      <c r="I22" s="113"/>
      <c r="J22" s="115"/>
    </row>
    <row r="23" spans="1:10" s="31" customFormat="1" ht="12.75" x14ac:dyDescent="0.2">
      <c r="A23" s="113"/>
      <c r="B23" s="242"/>
      <c r="C23" s="242"/>
      <c r="D23" s="113"/>
      <c r="E23" s="114"/>
      <c r="F23" s="113"/>
      <c r="G23" s="113"/>
      <c r="H23" s="114"/>
      <c r="I23" s="113"/>
      <c r="J23" s="115"/>
    </row>
    <row r="24" spans="1:10" s="31" customFormat="1" ht="12.75" x14ac:dyDescent="0.2">
      <c r="A24" s="113"/>
      <c r="B24" s="242"/>
      <c r="C24" s="242"/>
      <c r="D24" s="113"/>
      <c r="E24" s="114"/>
      <c r="F24" s="113"/>
      <c r="G24" s="113"/>
      <c r="H24" s="114"/>
      <c r="I24" s="113"/>
      <c r="J24" s="115"/>
    </row>
    <row r="25" spans="1:10" s="31" customFormat="1" ht="12.75" x14ac:dyDescent="0.2">
      <c r="A25" s="113"/>
      <c r="B25" s="242"/>
      <c r="C25" s="242"/>
      <c r="D25" s="113"/>
      <c r="E25" s="114"/>
      <c r="F25" s="113"/>
      <c r="G25" s="113"/>
      <c r="H25" s="114"/>
      <c r="I25" s="113"/>
      <c r="J25" s="115"/>
    </row>
    <row r="26" spans="1:10" s="31" customFormat="1" ht="12.75" x14ac:dyDescent="0.2">
      <c r="A26" s="113"/>
      <c r="B26" s="242"/>
      <c r="C26" s="242"/>
      <c r="D26" s="113"/>
      <c r="E26" s="114"/>
      <c r="F26" s="113"/>
      <c r="G26" s="113"/>
      <c r="H26" s="114"/>
      <c r="I26" s="113"/>
      <c r="J26" s="115"/>
    </row>
    <row r="27" spans="1:10" s="31" customFormat="1" ht="12.95" x14ac:dyDescent="0.3">
      <c r="A27" s="113"/>
      <c r="B27" s="242"/>
      <c r="C27" s="242"/>
      <c r="D27" s="113"/>
      <c r="E27" s="114"/>
      <c r="F27" s="113"/>
      <c r="G27" s="113"/>
      <c r="H27" s="114"/>
      <c r="I27" s="113"/>
      <c r="J27" s="115"/>
    </row>
    <row r="28" spans="1:10" s="31" customFormat="1" ht="12.95" x14ac:dyDescent="0.3">
      <c r="A28" s="113"/>
      <c r="B28" s="242"/>
      <c r="C28" s="242"/>
      <c r="D28" s="113"/>
      <c r="E28" s="114"/>
      <c r="F28" s="113"/>
      <c r="G28" s="113"/>
      <c r="H28" s="114"/>
      <c r="I28" s="113"/>
      <c r="J28" s="115"/>
    </row>
    <row r="29" spans="1:10" s="31" customFormat="1" ht="12.95" x14ac:dyDescent="0.3">
      <c r="A29" s="113"/>
      <c r="B29" s="242"/>
      <c r="C29" s="242"/>
      <c r="D29" s="113"/>
      <c r="E29" s="114"/>
      <c r="F29" s="113"/>
      <c r="G29" s="113"/>
      <c r="H29" s="114"/>
      <c r="I29" s="113"/>
      <c r="J29" s="115"/>
    </row>
    <row r="30" spans="1:10" s="31" customFormat="1" ht="12.95" x14ac:dyDescent="0.3">
      <c r="A30" s="113"/>
      <c r="B30" s="242"/>
      <c r="C30" s="242"/>
      <c r="D30" s="113"/>
      <c r="E30" s="114"/>
      <c r="F30" s="113"/>
      <c r="G30" s="113"/>
      <c r="H30" s="114"/>
      <c r="I30" s="113"/>
      <c r="J30" s="115"/>
    </row>
    <row r="31" spans="1:10" s="31" customFormat="1" ht="12.95" x14ac:dyDescent="0.3">
      <c r="A31" s="113"/>
      <c r="B31" s="242"/>
      <c r="C31" s="242"/>
      <c r="D31" s="113"/>
      <c r="E31" s="114"/>
      <c r="F31" s="113"/>
      <c r="G31" s="113"/>
      <c r="H31" s="114"/>
      <c r="I31" s="113"/>
      <c r="J31" s="115"/>
    </row>
    <row r="32" spans="1:10" s="31" customFormat="1" ht="12.95" x14ac:dyDescent="0.3">
      <c r="A32" s="113"/>
      <c r="B32" s="242"/>
      <c r="C32" s="242"/>
      <c r="D32" s="113"/>
      <c r="E32" s="114"/>
      <c r="F32" s="113"/>
      <c r="G32" s="113"/>
      <c r="H32" s="114"/>
      <c r="I32" s="113"/>
      <c r="J32" s="115"/>
    </row>
    <row r="33" spans="1:10" s="31" customFormat="1" ht="12.75" x14ac:dyDescent="0.2">
      <c r="A33" s="113"/>
      <c r="B33" s="242"/>
      <c r="C33" s="242"/>
      <c r="D33" s="113"/>
      <c r="E33" s="114"/>
      <c r="F33" s="113"/>
      <c r="G33" s="113"/>
      <c r="H33" s="114"/>
      <c r="I33" s="113"/>
      <c r="J33" s="115"/>
    </row>
    <row r="34" spans="1:10" s="31" customFormat="1" ht="12.75" x14ac:dyDescent="0.2">
      <c r="A34" s="113"/>
      <c r="B34" s="242"/>
      <c r="C34" s="242"/>
      <c r="D34" s="113"/>
      <c r="E34" s="114"/>
      <c r="F34" s="113"/>
      <c r="G34" s="113"/>
      <c r="H34" s="114"/>
      <c r="I34" s="113"/>
      <c r="J34" s="115"/>
    </row>
    <row r="35" spans="1:10" s="31" customFormat="1" ht="12.75" x14ac:dyDescent="0.2">
      <c r="A35" s="113"/>
      <c r="B35" s="242"/>
      <c r="C35" s="242"/>
      <c r="D35" s="113"/>
      <c r="E35" s="114"/>
      <c r="F35" s="113"/>
      <c r="G35" s="113"/>
      <c r="H35" s="114"/>
      <c r="I35" s="113"/>
      <c r="J35" s="115"/>
    </row>
    <row r="36" spans="1:10" s="31" customFormat="1" ht="12.75" x14ac:dyDescent="0.2">
      <c r="A36" s="113"/>
      <c r="B36" s="242"/>
      <c r="C36" s="242"/>
      <c r="D36" s="113"/>
      <c r="E36" s="114"/>
      <c r="F36" s="113"/>
      <c r="G36" s="113"/>
      <c r="H36" s="114"/>
      <c r="I36" s="113"/>
      <c r="J36" s="115"/>
    </row>
    <row r="37" spans="1:10" s="31" customFormat="1" ht="12.75" x14ac:dyDescent="0.2">
      <c r="A37" s="113"/>
      <c r="B37" s="242"/>
      <c r="C37" s="242"/>
      <c r="D37" s="113"/>
      <c r="E37" s="114"/>
      <c r="F37" s="113"/>
      <c r="G37" s="113"/>
      <c r="H37" s="114"/>
      <c r="I37" s="113"/>
      <c r="J37" s="115"/>
    </row>
    <row r="38" spans="1:10" s="31" customFormat="1" ht="12.75" x14ac:dyDescent="0.2">
      <c r="A38" s="113"/>
      <c r="B38" s="242"/>
      <c r="C38" s="242"/>
      <c r="D38" s="113"/>
      <c r="E38" s="114"/>
      <c r="F38" s="113"/>
      <c r="G38" s="113"/>
      <c r="H38" s="114"/>
      <c r="I38" s="113"/>
      <c r="J38" s="115"/>
    </row>
    <row r="39" spans="1:10" s="31" customFormat="1" ht="12.75" x14ac:dyDescent="0.2">
      <c r="A39" s="113"/>
      <c r="B39" s="242"/>
      <c r="C39" s="242"/>
      <c r="D39" s="113"/>
      <c r="E39" s="114"/>
      <c r="F39" s="113"/>
      <c r="G39" s="113"/>
      <c r="H39" s="114"/>
      <c r="I39" s="113"/>
      <c r="J39" s="115"/>
    </row>
    <row r="40" spans="1:10" s="31" customFormat="1" ht="12.75" x14ac:dyDescent="0.2">
      <c r="A40" s="113"/>
      <c r="B40" s="242"/>
      <c r="C40" s="242"/>
      <c r="D40" s="113"/>
      <c r="E40" s="114"/>
      <c r="F40" s="113"/>
      <c r="G40" s="113"/>
      <c r="H40" s="114"/>
      <c r="I40" s="113"/>
      <c r="J40" s="115"/>
    </row>
    <row r="41" spans="1:10" s="31" customFormat="1" ht="12.75" x14ac:dyDescent="0.2">
      <c r="A41" s="113"/>
      <c r="B41" s="242"/>
      <c r="C41" s="242"/>
      <c r="D41" s="113"/>
      <c r="E41" s="114"/>
      <c r="F41" s="113"/>
      <c r="G41" s="113"/>
      <c r="H41" s="114"/>
      <c r="I41" s="113"/>
      <c r="J41" s="115"/>
    </row>
    <row r="42" spans="1:10" s="31" customFormat="1" ht="12.75" x14ac:dyDescent="0.2">
      <c r="A42" s="113"/>
      <c r="B42" s="242"/>
      <c r="C42" s="242"/>
      <c r="D42" s="113"/>
      <c r="E42" s="114"/>
      <c r="F42" s="113"/>
      <c r="G42" s="113"/>
      <c r="H42" s="114"/>
      <c r="I42" s="113"/>
      <c r="J42" s="115"/>
    </row>
    <row r="43" spans="1:10" s="31" customFormat="1" ht="12.75" x14ac:dyDescent="0.2">
      <c r="A43" s="113"/>
      <c r="B43" s="242"/>
      <c r="C43" s="242"/>
      <c r="D43" s="113"/>
      <c r="E43" s="114"/>
      <c r="F43" s="113"/>
      <c r="G43" s="113"/>
      <c r="H43" s="114"/>
      <c r="I43" s="113"/>
      <c r="J43" s="115"/>
    </row>
    <row r="44" spans="1:10" s="31" customFormat="1" ht="12.75" x14ac:dyDescent="0.2">
      <c r="A44" s="113"/>
      <c r="B44" s="242"/>
      <c r="C44" s="242"/>
      <c r="D44" s="113"/>
      <c r="E44" s="114"/>
      <c r="F44" s="113"/>
      <c r="G44" s="113"/>
      <c r="H44" s="114"/>
      <c r="I44" s="113"/>
      <c r="J44" s="115"/>
    </row>
    <row r="45" spans="1:10" s="31" customFormat="1" ht="12.75" x14ac:dyDescent="0.2">
      <c r="A45" s="113"/>
      <c r="B45" s="242"/>
      <c r="C45" s="242"/>
      <c r="D45" s="113"/>
      <c r="E45" s="114"/>
      <c r="F45" s="113"/>
      <c r="G45" s="113"/>
      <c r="H45" s="114"/>
      <c r="I45" s="113"/>
      <c r="J45" s="115"/>
    </row>
    <row r="46" spans="1:10" s="31" customFormat="1" ht="12.75" x14ac:dyDescent="0.2">
      <c r="A46" s="113"/>
      <c r="B46" s="242"/>
      <c r="C46" s="242"/>
      <c r="D46" s="113"/>
      <c r="E46" s="114"/>
      <c r="F46" s="113"/>
      <c r="G46" s="113"/>
      <c r="H46" s="114"/>
      <c r="I46" s="113"/>
      <c r="J46" s="115"/>
    </row>
    <row r="47" spans="1:10" s="31" customFormat="1" ht="12.75" x14ac:dyDescent="0.2">
      <c r="A47" s="113"/>
      <c r="B47" s="242"/>
      <c r="C47" s="242"/>
      <c r="D47" s="113"/>
      <c r="E47" s="114"/>
      <c r="F47" s="113"/>
      <c r="G47" s="113"/>
      <c r="H47" s="114"/>
      <c r="I47" s="113"/>
      <c r="J47" s="115"/>
    </row>
    <row r="48" spans="1:10" s="31" customFormat="1" ht="12.75" x14ac:dyDescent="0.2">
      <c r="A48" s="113"/>
      <c r="B48" s="242"/>
      <c r="C48" s="242"/>
      <c r="D48" s="113"/>
      <c r="E48" s="114"/>
      <c r="F48" s="113"/>
      <c r="G48" s="113"/>
      <c r="H48" s="114"/>
      <c r="I48" s="113"/>
      <c r="J48" s="115"/>
    </row>
    <row r="49" spans="1:10" s="31" customFormat="1" ht="12.75" x14ac:dyDescent="0.2">
      <c r="A49" s="113"/>
      <c r="B49" s="242"/>
      <c r="C49" s="242"/>
      <c r="D49" s="113"/>
      <c r="E49" s="114"/>
      <c r="F49" s="113"/>
      <c r="G49" s="113"/>
      <c r="H49" s="114"/>
      <c r="I49" s="113"/>
      <c r="J49" s="115"/>
    </row>
    <row r="50" spans="1:10" s="31" customFormat="1" ht="12.75" x14ac:dyDescent="0.2">
      <c r="A50" s="113"/>
      <c r="B50" s="242"/>
      <c r="C50" s="242"/>
      <c r="D50" s="113"/>
      <c r="E50" s="114"/>
      <c r="F50" s="113"/>
      <c r="G50" s="113"/>
      <c r="H50" s="114"/>
      <c r="I50" s="113"/>
      <c r="J50" s="115"/>
    </row>
    <row r="51" spans="1:10" s="31" customFormat="1" ht="12.75" x14ac:dyDescent="0.2">
      <c r="A51" s="113"/>
      <c r="B51" s="242"/>
      <c r="C51" s="242"/>
      <c r="D51" s="113"/>
      <c r="E51" s="114"/>
      <c r="F51" s="113"/>
      <c r="G51" s="113"/>
      <c r="H51" s="114"/>
      <c r="I51" s="113"/>
      <c r="J51" s="115"/>
    </row>
    <row r="52" spans="1:10" s="31" customFormat="1" ht="12.75" x14ac:dyDescent="0.2">
      <c r="A52" s="113"/>
      <c r="B52" s="242"/>
      <c r="C52" s="242"/>
      <c r="D52" s="113"/>
      <c r="E52" s="114"/>
      <c r="F52" s="113"/>
      <c r="G52" s="113"/>
      <c r="H52" s="114"/>
      <c r="I52" s="113"/>
      <c r="J52" s="115"/>
    </row>
    <row r="53" spans="1:10" s="31" customFormat="1" ht="12.75" x14ac:dyDescent="0.2">
      <c r="A53" s="113"/>
      <c r="B53" s="242"/>
      <c r="C53" s="242"/>
      <c r="D53" s="113"/>
      <c r="E53" s="114"/>
      <c r="F53" s="113"/>
      <c r="G53" s="113"/>
      <c r="H53" s="114"/>
      <c r="I53" s="113"/>
      <c r="J53" s="115"/>
    </row>
    <row r="54" spans="1:10" s="31" customFormat="1" ht="12.75" x14ac:dyDescent="0.2">
      <c r="A54" s="113"/>
      <c r="B54" s="242"/>
      <c r="C54" s="242"/>
      <c r="D54" s="113"/>
      <c r="E54" s="114"/>
      <c r="F54" s="113"/>
      <c r="G54" s="113"/>
      <c r="H54" s="114"/>
      <c r="I54" s="113"/>
      <c r="J54" s="115"/>
    </row>
    <row r="55" spans="1:10" s="31" customFormat="1" ht="12.75" x14ac:dyDescent="0.2">
      <c r="A55" s="113"/>
      <c r="B55" s="242"/>
      <c r="C55" s="242"/>
      <c r="D55" s="113"/>
      <c r="E55" s="114"/>
      <c r="F55" s="113"/>
      <c r="G55" s="113"/>
      <c r="H55" s="114"/>
      <c r="I55" s="113"/>
      <c r="J55" s="115"/>
    </row>
    <row r="56" spans="1:10" s="31" customFormat="1" ht="12.75" x14ac:dyDescent="0.2">
      <c r="A56" s="113"/>
      <c r="B56" s="242"/>
      <c r="C56" s="242"/>
      <c r="D56" s="113"/>
      <c r="E56" s="114"/>
      <c r="F56" s="113"/>
      <c r="G56" s="113"/>
      <c r="H56" s="114"/>
      <c r="I56" s="113"/>
      <c r="J56" s="115"/>
    </row>
    <row r="57" spans="1:10" s="31" customFormat="1" ht="12.75" x14ac:dyDescent="0.2">
      <c r="A57" s="113"/>
      <c r="B57" s="242"/>
      <c r="C57" s="242"/>
      <c r="D57" s="113"/>
      <c r="E57" s="114"/>
      <c r="F57" s="113"/>
      <c r="G57" s="113"/>
      <c r="H57" s="114"/>
      <c r="I57" s="113"/>
      <c r="J57" s="115"/>
    </row>
    <row r="58" spans="1:10" s="31" customFormat="1" ht="12.75" x14ac:dyDescent="0.2">
      <c r="A58" s="113"/>
      <c r="B58" s="242"/>
      <c r="C58" s="242"/>
      <c r="D58" s="113"/>
      <c r="E58" s="114"/>
      <c r="F58" s="113"/>
      <c r="G58" s="113"/>
      <c r="H58" s="114"/>
      <c r="I58" s="113"/>
      <c r="J58" s="115"/>
    </row>
    <row r="59" spans="1:10" s="31" customFormat="1" ht="12.75" x14ac:dyDescent="0.2">
      <c r="A59" s="113"/>
      <c r="B59" s="242"/>
      <c r="C59" s="242"/>
      <c r="D59" s="113"/>
      <c r="E59" s="114"/>
      <c r="F59" s="113"/>
      <c r="G59" s="113"/>
      <c r="H59" s="114"/>
      <c r="I59" s="113"/>
      <c r="J59" s="115"/>
    </row>
    <row r="60" spans="1:10" s="31" customFormat="1" ht="12.75" x14ac:dyDescent="0.2">
      <c r="A60" s="113"/>
      <c r="B60" s="242"/>
      <c r="C60" s="242"/>
      <c r="D60" s="113"/>
      <c r="E60" s="114"/>
      <c r="F60" s="113"/>
      <c r="G60" s="113"/>
      <c r="H60" s="114"/>
      <c r="I60" s="113"/>
      <c r="J60" s="115"/>
    </row>
    <row r="61" spans="1:10" s="31" customFormat="1" ht="12.75" x14ac:dyDescent="0.2">
      <c r="A61" s="113"/>
      <c r="B61" s="242"/>
      <c r="C61" s="242"/>
      <c r="D61" s="113"/>
      <c r="E61" s="114"/>
      <c r="F61" s="113"/>
      <c r="G61" s="113"/>
      <c r="H61" s="114"/>
      <c r="I61" s="113"/>
      <c r="J61" s="115"/>
    </row>
    <row r="62" spans="1:10" s="31" customFormat="1" ht="12.75" x14ac:dyDescent="0.2">
      <c r="A62" s="113"/>
      <c r="B62" s="242"/>
      <c r="C62" s="242"/>
      <c r="D62" s="113"/>
      <c r="E62" s="114"/>
      <c r="F62" s="113"/>
      <c r="G62" s="113"/>
      <c r="H62" s="114"/>
      <c r="I62" s="113"/>
      <c r="J62" s="115"/>
    </row>
    <row r="63" spans="1:10" s="31" customFormat="1" ht="12.75" x14ac:dyDescent="0.2">
      <c r="A63" s="113"/>
      <c r="B63" s="242"/>
      <c r="C63" s="242"/>
      <c r="D63" s="113"/>
      <c r="E63" s="114"/>
      <c r="F63" s="113"/>
      <c r="G63" s="113"/>
      <c r="H63" s="114"/>
      <c r="I63" s="113"/>
      <c r="J63" s="115"/>
    </row>
    <row r="64" spans="1:10" s="31" customFormat="1" ht="12.75" x14ac:dyDescent="0.2">
      <c r="A64" s="113"/>
      <c r="B64" s="242"/>
      <c r="C64" s="242"/>
      <c r="D64" s="113"/>
      <c r="E64" s="114"/>
      <c r="F64" s="113"/>
      <c r="G64" s="113"/>
      <c r="H64" s="114"/>
      <c r="I64" s="113"/>
      <c r="J64" s="115"/>
    </row>
    <row r="65" spans="1:10" s="31" customFormat="1" ht="12.75" x14ac:dyDescent="0.2">
      <c r="A65" s="113"/>
      <c r="B65" s="242"/>
      <c r="C65" s="242"/>
      <c r="D65" s="113"/>
      <c r="E65" s="114"/>
      <c r="F65" s="113"/>
      <c r="G65" s="113"/>
      <c r="H65" s="114"/>
      <c r="I65" s="113"/>
      <c r="J65" s="115"/>
    </row>
    <row r="66" spans="1:10" s="31" customFormat="1" ht="12.75" x14ac:dyDescent="0.2">
      <c r="A66" s="113"/>
      <c r="B66" s="242"/>
      <c r="C66" s="242"/>
      <c r="D66" s="113"/>
      <c r="E66" s="114"/>
      <c r="F66" s="113"/>
      <c r="G66" s="113"/>
      <c r="H66" s="114"/>
      <c r="I66" s="113"/>
      <c r="J66" s="115"/>
    </row>
    <row r="67" spans="1:10" s="31" customFormat="1" ht="12.75" x14ac:dyDescent="0.2">
      <c r="A67" s="113"/>
      <c r="B67" s="242"/>
      <c r="C67" s="242"/>
      <c r="D67" s="113"/>
      <c r="E67" s="114"/>
      <c r="F67" s="113"/>
      <c r="G67" s="113"/>
      <c r="H67" s="114"/>
      <c r="I67" s="113"/>
      <c r="J67" s="115"/>
    </row>
    <row r="68" spans="1:10" s="31" customFormat="1" ht="12.75" x14ac:dyDescent="0.2">
      <c r="A68" s="113"/>
      <c r="B68" s="242"/>
      <c r="C68" s="242"/>
      <c r="D68" s="113"/>
      <c r="E68" s="114"/>
      <c r="F68" s="113"/>
      <c r="G68" s="113"/>
      <c r="H68" s="114"/>
      <c r="I68" s="113"/>
      <c r="J68" s="115"/>
    </row>
    <row r="69" spans="1:10" s="31" customFormat="1" ht="12.75" x14ac:dyDescent="0.2">
      <c r="A69" s="116"/>
      <c r="B69" s="244"/>
      <c r="C69" s="244"/>
      <c r="D69" s="116"/>
      <c r="E69" s="117"/>
      <c r="F69" s="116"/>
      <c r="G69" s="116"/>
      <c r="H69" s="117"/>
      <c r="I69" s="116"/>
      <c r="J69" s="118"/>
    </row>
    <row r="70" spans="1:10" s="31" customFormat="1" ht="6" customHeight="1" x14ac:dyDescent="0.2">
      <c r="A70" s="245"/>
      <c r="B70" s="245"/>
      <c r="C70" s="245"/>
      <c r="D70" s="245"/>
      <c r="E70" s="245"/>
      <c r="F70" s="245"/>
      <c r="G70" s="245"/>
      <c r="H70" s="245"/>
      <c r="I70" s="245"/>
      <c r="J70" s="246"/>
    </row>
    <row r="71" spans="1:10" s="54" customFormat="1" ht="12.75" x14ac:dyDescent="0.2">
      <c r="I71" s="110" t="s">
        <v>51</v>
      </c>
      <c r="J71" s="17">
        <v>6</v>
      </c>
    </row>
  </sheetData>
  <sheetProtection sheet="1" objects="1" scenarios="1" formatCells="0" formatColumns="0" formatRow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  <headerFooter>
    <oddFooter>&amp;CDLV-VermFormular-3_15.1 • © Deutscher Leichtathletik-Verband e.V. Darmstadt • Alle Rechte vorbehalten!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92"/>
  <sheetViews>
    <sheetView topLeftCell="A25" zoomScaleNormal="100" workbookViewId="0">
      <selection activeCell="C4" sqref="C4"/>
    </sheetView>
  </sheetViews>
  <sheetFormatPr baseColWidth="10" defaultColWidth="11.42578125" defaultRowHeight="12.75" x14ac:dyDescent="0.2"/>
  <cols>
    <col min="1" max="1" width="11.42578125" style="6"/>
    <col min="2" max="2" width="8.7109375" style="6" customWidth="1"/>
    <col min="3" max="3" width="40.140625" style="6" customWidth="1"/>
    <col min="4" max="4" width="24.7109375" style="6" customWidth="1"/>
    <col min="5" max="5" width="10.5703125" style="6" customWidth="1"/>
    <col min="6" max="6" width="13.5703125" style="6" bestFit="1" customWidth="1"/>
    <col min="7" max="7" width="16" style="6" customWidth="1"/>
    <col min="8" max="8" width="11.85546875" style="6" bestFit="1" customWidth="1"/>
    <col min="9" max="9" width="9.85546875" style="6" customWidth="1"/>
    <col min="10" max="10" width="11.85546875" style="7" customWidth="1"/>
    <col min="11" max="11" width="5.140625" style="6" hidden="1" customWidth="1"/>
    <col min="12" max="16384" width="11.42578125" style="6"/>
  </cols>
  <sheetData>
    <row r="1" spans="2:11" s="1" customFormat="1" ht="30" x14ac:dyDescent="0.25">
      <c r="B1" s="278" t="s">
        <v>0</v>
      </c>
      <c r="C1" s="278"/>
      <c r="D1" s="278"/>
      <c r="E1" s="278"/>
      <c r="F1" s="278"/>
      <c r="G1" s="278"/>
      <c r="H1" s="278"/>
    </row>
    <row r="2" spans="2:11" s="1" customFormat="1" ht="23.25" x14ac:dyDescent="0.25">
      <c r="B2" s="279" t="s">
        <v>1</v>
      </c>
      <c r="C2" s="279"/>
      <c r="D2" s="279"/>
      <c r="E2" s="279"/>
      <c r="F2" s="279"/>
      <c r="G2" s="279"/>
      <c r="H2" s="279"/>
    </row>
    <row r="3" spans="2:11" s="1" customFormat="1" ht="18" customHeight="1" x14ac:dyDescent="0.25">
      <c r="B3" s="280" t="s">
        <v>2</v>
      </c>
      <c r="C3" s="280"/>
      <c r="D3" s="280"/>
      <c r="E3" s="280"/>
      <c r="F3" s="280"/>
      <c r="G3" s="280"/>
      <c r="H3" s="280"/>
    </row>
    <row r="4" spans="2:11" s="1" customFormat="1" ht="18" customHeight="1" x14ac:dyDescent="0.25">
      <c r="B4" s="2" t="s">
        <v>3</v>
      </c>
      <c r="C4" s="23" t="s">
        <v>110</v>
      </c>
    </row>
    <row r="5" spans="2:11" s="5" customFormat="1" ht="12" customHeight="1" x14ac:dyDescent="0.25">
      <c r="B5" s="3"/>
      <c r="C5" s="3"/>
      <c r="D5" s="3"/>
      <c r="E5" s="4"/>
      <c r="F5" s="3"/>
      <c r="G5" s="3"/>
      <c r="H5" s="3"/>
      <c r="I5" s="3"/>
      <c r="J5" s="3"/>
      <c r="K5" s="3"/>
    </row>
    <row r="6" spans="2:11" s="178" customFormat="1" ht="15.75" customHeight="1" x14ac:dyDescent="0.25">
      <c r="F6" s="179"/>
      <c r="G6" s="180"/>
      <c r="H6" s="181"/>
    </row>
    <row r="7" spans="2:11" s="178" customFormat="1" ht="15.75" customHeight="1" x14ac:dyDescent="0.25">
      <c r="B7" s="182" t="s">
        <v>4</v>
      </c>
      <c r="C7" s="182"/>
      <c r="D7" s="212"/>
      <c r="E7" s="183"/>
      <c r="F7" s="183"/>
      <c r="G7" s="183"/>
      <c r="H7" s="183"/>
      <c r="I7" s="183"/>
      <c r="J7" s="183"/>
      <c r="K7" s="184"/>
    </row>
    <row r="8" spans="2:11" s="174" customFormat="1" ht="15.75" customHeight="1" x14ac:dyDescent="0.25">
      <c r="B8" s="172" t="s">
        <v>58</v>
      </c>
      <c r="C8" s="172"/>
      <c r="D8" s="212"/>
      <c r="G8" s="185"/>
      <c r="H8" s="185"/>
      <c r="I8" s="185"/>
      <c r="J8" s="185"/>
      <c r="K8" s="186"/>
    </row>
    <row r="9" spans="2:11" s="174" customFormat="1" ht="15.75" customHeight="1" x14ac:dyDescent="0.25">
      <c r="B9" s="172"/>
      <c r="C9" s="172"/>
      <c r="D9" s="230"/>
      <c r="G9" s="185"/>
      <c r="H9" s="185"/>
      <c r="I9" s="185"/>
      <c r="J9" s="185"/>
      <c r="K9" s="186"/>
    </row>
    <row r="10" spans="2:11" s="174" customFormat="1" ht="15.75" customHeight="1" x14ac:dyDescent="0.2">
      <c r="B10" s="202" t="s">
        <v>74</v>
      </c>
      <c r="C10" s="202"/>
      <c r="D10" s="205"/>
      <c r="F10" s="206"/>
      <c r="G10" s="204"/>
      <c r="H10" s="204"/>
      <c r="I10" s="204"/>
      <c r="J10" s="204"/>
      <c r="K10" s="204"/>
    </row>
    <row r="11" spans="2:11" s="174" customFormat="1" ht="15.75" customHeight="1" x14ac:dyDescent="0.2">
      <c r="B11" s="203"/>
      <c r="C11" s="203"/>
      <c r="D11" s="282" t="s">
        <v>52</v>
      </c>
      <c r="E11" s="282"/>
      <c r="F11" s="282"/>
      <c r="G11" s="206"/>
      <c r="H11" s="204"/>
      <c r="I11" s="204"/>
      <c r="J11" s="204"/>
      <c r="K11" s="204"/>
    </row>
    <row r="12" spans="2:11" s="174" customFormat="1" ht="15.75" customHeight="1" x14ac:dyDescent="0.2">
      <c r="B12" s="202"/>
      <c r="C12" s="202"/>
      <c r="D12" s="206"/>
      <c r="E12" s="203"/>
      <c r="F12" s="204"/>
      <c r="G12" s="204"/>
      <c r="H12" s="204"/>
      <c r="I12" s="204"/>
      <c r="J12" s="204"/>
      <c r="K12" s="204"/>
    </row>
    <row r="13" spans="2:11" s="174" customFormat="1" ht="15.75" customHeight="1" x14ac:dyDescent="0.25">
      <c r="B13" s="172" t="s">
        <v>5</v>
      </c>
      <c r="C13" s="172"/>
      <c r="D13" s="213"/>
      <c r="E13" s="187"/>
    </row>
    <row r="14" spans="2:11" s="174" customFormat="1" ht="15.75" customHeight="1" x14ac:dyDescent="0.25">
      <c r="B14" s="173" t="s">
        <v>6</v>
      </c>
      <c r="C14" s="173"/>
      <c r="D14" s="214"/>
      <c r="E14" s="188"/>
      <c r="G14" s="173"/>
      <c r="I14" s="189"/>
      <c r="J14" s="189"/>
    </row>
    <row r="15" spans="2:11" s="174" customFormat="1" ht="15.75" customHeight="1" x14ac:dyDescent="0.25">
      <c r="B15" s="219" t="s">
        <v>59</v>
      </c>
      <c r="D15" s="218"/>
      <c r="G15" s="173"/>
      <c r="I15" s="190"/>
      <c r="J15" s="191"/>
    </row>
    <row r="16" spans="2:11" s="174" customFormat="1" ht="15.75" customHeight="1" x14ac:dyDescent="0.25">
      <c r="B16" s="215"/>
      <c r="C16" s="215"/>
      <c r="G16" s="173"/>
      <c r="H16" s="190"/>
      <c r="J16" s="191"/>
      <c r="K16" s="199" t="s">
        <v>70</v>
      </c>
    </row>
    <row r="17" spans="2:11" s="174" customFormat="1" ht="15.75" customHeight="1" x14ac:dyDescent="0.25">
      <c r="B17" s="176" t="s">
        <v>7</v>
      </c>
      <c r="C17" s="175"/>
      <c r="D17" s="215"/>
      <c r="E17" s="175"/>
      <c r="F17" s="175"/>
      <c r="I17" s="192"/>
      <c r="J17" s="193"/>
      <c r="K17" s="200" t="s">
        <v>71</v>
      </c>
    </row>
    <row r="18" spans="2:11" s="174" customFormat="1" ht="15.75" customHeight="1" x14ac:dyDescent="0.25">
      <c r="B18" s="172" t="s">
        <v>8</v>
      </c>
      <c r="D18" s="220" t="s">
        <v>69</v>
      </c>
      <c r="H18" s="175"/>
      <c r="J18" s="194"/>
    </row>
    <row r="19" spans="2:11" s="174" customFormat="1" ht="15.75" customHeight="1" x14ac:dyDescent="0.25">
      <c r="B19" s="173" t="s">
        <v>9</v>
      </c>
      <c r="C19" s="176"/>
      <c r="D19" s="221">
        <v>50</v>
      </c>
      <c r="K19" s="216"/>
    </row>
    <row r="20" spans="2:11" s="178" customFormat="1" ht="15.75" customHeight="1" x14ac:dyDescent="0.25">
      <c r="B20" s="224" t="s">
        <v>98</v>
      </c>
      <c r="C20" s="172"/>
      <c r="F20" s="182"/>
      <c r="G20" s="182"/>
      <c r="J20" s="195"/>
    </row>
    <row r="21" spans="2:11" s="174" customFormat="1" ht="15.75" customHeight="1" x14ac:dyDescent="0.2">
      <c r="C21" s="223" t="s">
        <v>97</v>
      </c>
      <c r="D21" s="196">
        <v>20</v>
      </c>
    </row>
    <row r="22" spans="2:11" s="178" customFormat="1" ht="15.75" customHeight="1" x14ac:dyDescent="0.2">
      <c r="C22" s="222" t="s">
        <v>10</v>
      </c>
      <c r="D22" s="197">
        <v>50</v>
      </c>
    </row>
    <row r="23" spans="2:11" s="174" customFormat="1" ht="15.75" customHeight="1" x14ac:dyDescent="0.2">
      <c r="B23" s="198"/>
      <c r="C23" s="198"/>
      <c r="E23" s="198"/>
      <c r="F23" s="198"/>
    </row>
    <row r="24" spans="2:11" s="174" customFormat="1" ht="15.75" customHeight="1" x14ac:dyDescent="0.2">
      <c r="B24" s="226" t="s">
        <v>13</v>
      </c>
      <c r="C24" s="198"/>
      <c r="D24" s="177" t="s">
        <v>99</v>
      </c>
      <c r="E24" s="198"/>
      <c r="F24" s="198"/>
    </row>
    <row r="25" spans="2:11" s="174" customFormat="1" ht="15.75" customHeight="1" x14ac:dyDescent="0.2">
      <c r="B25" s="225" t="s">
        <v>103</v>
      </c>
      <c r="C25" s="201"/>
      <c r="D25" s="227">
        <f>1+(0.0000116*(D15-D21))</f>
        <v>0.99976799999999999</v>
      </c>
    </row>
    <row r="26" spans="2:11" s="174" customFormat="1" ht="15.75" customHeight="1" x14ac:dyDescent="0.2">
      <c r="B26" s="198"/>
      <c r="C26" s="198"/>
      <c r="E26" s="198"/>
      <c r="F26" s="198"/>
    </row>
    <row r="27" spans="2:11" s="174" customFormat="1" ht="15.75" customHeight="1" x14ac:dyDescent="0.2">
      <c r="B27" s="226" t="s">
        <v>164</v>
      </c>
      <c r="C27" s="198"/>
      <c r="E27" s="198"/>
      <c r="F27" s="198"/>
    </row>
    <row r="28" spans="2:11" s="174" customFormat="1" ht="15.75" customHeight="1" x14ac:dyDescent="0.2">
      <c r="B28" s="251" t="s">
        <v>166</v>
      </c>
      <c r="C28" s="198"/>
      <c r="D28" s="255">
        <v>8</v>
      </c>
      <c r="E28" s="198"/>
      <c r="F28" s="253">
        <f>D28*D19</f>
        <v>400</v>
      </c>
      <c r="G28" s="252" t="s">
        <v>171</v>
      </c>
    </row>
    <row r="29" spans="2:11" s="174" customFormat="1" ht="15.75" customHeight="1" x14ac:dyDescent="0.2">
      <c r="B29" s="251" t="s">
        <v>165</v>
      </c>
      <c r="C29" s="198"/>
      <c r="D29" s="256">
        <v>5.4349999999999996</v>
      </c>
      <c r="E29" s="198"/>
      <c r="F29" s="198"/>
    </row>
    <row r="30" spans="2:11" s="174" customFormat="1" ht="15.75" customHeight="1" x14ac:dyDescent="0.2">
      <c r="B30" s="251" t="s">
        <v>167</v>
      </c>
      <c r="C30" s="198"/>
      <c r="D30" s="257">
        <f>(D28*D19)+D29</f>
        <v>405.435</v>
      </c>
      <c r="E30" s="198"/>
    </row>
    <row r="31" spans="2:11" s="174" customFormat="1" ht="15.75" customHeight="1" x14ac:dyDescent="0.2">
      <c r="B31" s="225"/>
      <c r="C31" s="198"/>
      <c r="D31" s="257"/>
      <c r="E31" s="198"/>
    </row>
    <row r="32" spans="2:11" s="174" customFormat="1" ht="15.75" customHeight="1" x14ac:dyDescent="0.2">
      <c r="B32" s="251" t="s">
        <v>168</v>
      </c>
      <c r="C32" s="198"/>
      <c r="D32" s="255">
        <v>8</v>
      </c>
      <c r="E32" s="198"/>
      <c r="F32" s="253">
        <f>D32*D19</f>
        <v>400</v>
      </c>
      <c r="G32" s="252" t="s">
        <v>171</v>
      </c>
      <c r="H32" s="171"/>
    </row>
    <row r="33" spans="2:11" s="174" customFormat="1" ht="15.75" customHeight="1" x14ac:dyDescent="0.2">
      <c r="B33" s="251" t="s">
        <v>169</v>
      </c>
      <c r="C33" s="198"/>
      <c r="D33" s="256">
        <v>5.45</v>
      </c>
      <c r="E33" s="198"/>
      <c r="F33" s="169"/>
      <c r="G33" s="7"/>
      <c r="H33" s="171"/>
    </row>
    <row r="34" spans="2:11" s="174" customFormat="1" ht="15.75" customHeight="1" x14ac:dyDescent="0.2">
      <c r="B34" s="251" t="s">
        <v>170</v>
      </c>
      <c r="C34" s="198"/>
      <c r="D34" s="257">
        <f>(D32*D19)+D33</f>
        <v>405.45</v>
      </c>
      <c r="E34" s="198"/>
      <c r="F34" s="198"/>
    </row>
    <row r="35" spans="2:11" s="174" customFormat="1" ht="15.75" customHeight="1" x14ac:dyDescent="0.2">
      <c r="B35" s="225"/>
      <c r="C35" s="198"/>
      <c r="D35" s="254"/>
      <c r="E35" s="198"/>
      <c r="F35" s="169" t="s">
        <v>108</v>
      </c>
      <c r="G35" s="7"/>
      <c r="H35" s="170">
        <f>IF(STDEVP(D30+D34)&gt;0.01%*D40,"große Messdifferenz!",ABS(D30-D34)*100)</f>
        <v>1.4999999999986358</v>
      </c>
    </row>
    <row r="36" spans="2:11" s="174" customFormat="1" ht="15.75" customHeight="1" x14ac:dyDescent="0.2">
      <c r="B36" s="198"/>
      <c r="C36" s="198"/>
      <c r="D36" s="254"/>
      <c r="E36" s="198"/>
      <c r="F36" s="169" t="s">
        <v>107</v>
      </c>
      <c r="G36" s="7"/>
      <c r="H36" s="171">
        <f>D40*0.01%*100</f>
        <v>4.0534843733999999</v>
      </c>
    </row>
    <row r="37" spans="2:11" s="174" customFormat="1" ht="15.75" customHeight="1" x14ac:dyDescent="0.2">
      <c r="B37" s="225" t="s">
        <v>106</v>
      </c>
      <c r="C37" s="198"/>
      <c r="D37" s="229">
        <f>(D30+D34)/2</f>
        <v>405.4425</v>
      </c>
      <c r="E37" s="198"/>
      <c r="F37" s="198"/>
    </row>
    <row r="38" spans="2:11" s="174" customFormat="1" ht="15.75" customHeight="1" x14ac:dyDescent="0.2">
      <c r="B38" s="225" t="s">
        <v>104</v>
      </c>
      <c r="C38" s="198"/>
      <c r="D38" s="258">
        <f>(D40-D37)*100</f>
        <v>-9.406266000002006</v>
      </c>
      <c r="E38" s="198"/>
      <c r="F38" s="198"/>
    </row>
    <row r="39" spans="2:11" s="174" customFormat="1" ht="15.75" customHeight="1" thickBot="1" x14ac:dyDescent="0.25">
      <c r="B39" s="225"/>
      <c r="C39" s="198"/>
      <c r="E39" s="198"/>
      <c r="F39" s="198"/>
    </row>
    <row r="40" spans="2:11" s="174" customFormat="1" ht="18.75" customHeight="1" thickBot="1" x14ac:dyDescent="0.3">
      <c r="B40" s="259" t="s">
        <v>105</v>
      </c>
      <c r="C40" s="260"/>
      <c r="D40" s="261">
        <f>D25*D37</f>
        <v>405.34843733999998</v>
      </c>
      <c r="E40" s="198"/>
      <c r="F40" s="198"/>
    </row>
    <row r="41" spans="2:11" s="174" customFormat="1" ht="15.75" x14ac:dyDescent="0.25">
      <c r="B41" s="208"/>
      <c r="C41" s="208"/>
      <c r="D41" s="203"/>
      <c r="E41" s="211"/>
      <c r="F41" s="203"/>
      <c r="G41" s="209"/>
      <c r="H41" s="207"/>
      <c r="I41" s="210"/>
      <c r="J41" s="203"/>
      <c r="K41" s="203"/>
    </row>
    <row r="42" spans="2:11" s="174" customFormat="1" ht="15.75" x14ac:dyDescent="0.25">
      <c r="B42" s="208"/>
      <c r="C42" s="208"/>
      <c r="D42" s="203"/>
      <c r="E42" s="211"/>
      <c r="F42" s="203"/>
      <c r="G42" s="209"/>
      <c r="H42" s="207"/>
      <c r="I42" s="210"/>
      <c r="J42" s="203"/>
      <c r="K42" s="203"/>
    </row>
    <row r="43" spans="2:11" s="174" customFormat="1" ht="15.75" x14ac:dyDescent="0.25">
      <c r="B43" s="208"/>
      <c r="C43" s="208"/>
      <c r="D43" s="203"/>
      <c r="E43" s="211"/>
      <c r="F43" s="203"/>
      <c r="G43" s="209"/>
      <c r="H43" s="207"/>
      <c r="I43" s="210"/>
      <c r="J43" s="203"/>
      <c r="K43" s="203"/>
    </row>
    <row r="44" spans="2:11" s="174" customFormat="1" ht="15" x14ac:dyDescent="0.2"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2:11" s="174" customFormat="1" ht="15.75" x14ac:dyDescent="0.25">
      <c r="B45" s="281" t="s">
        <v>109</v>
      </c>
      <c r="C45" s="281"/>
      <c r="D45" s="281"/>
      <c r="E45" s="281"/>
      <c r="F45" s="281"/>
      <c r="G45" s="281"/>
      <c r="H45" s="281"/>
      <c r="I45" s="281"/>
      <c r="J45" s="281"/>
      <c r="K45" s="281"/>
    </row>
    <row r="46" spans="2:11" ht="15.75" x14ac:dyDescent="0.25">
      <c r="D46" s="217"/>
    </row>
    <row r="50" spans="4:4" ht="15" x14ac:dyDescent="0.2">
      <c r="D50" s="174"/>
    </row>
    <row r="81" spans="2:10" x14ac:dyDescent="0.2">
      <c r="J81" s="228"/>
    </row>
    <row r="88" spans="2:10" ht="14.25" x14ac:dyDescent="0.2">
      <c r="B88" s="168" t="s">
        <v>100</v>
      </c>
    </row>
    <row r="89" spans="2:10" ht="14.25" x14ac:dyDescent="0.2">
      <c r="B89" s="168" t="s">
        <v>52</v>
      </c>
    </row>
    <row r="90" spans="2:10" ht="14.25" x14ac:dyDescent="0.2">
      <c r="B90" s="168" t="s">
        <v>101</v>
      </c>
    </row>
    <row r="91" spans="2:10" ht="14.25" x14ac:dyDescent="0.2">
      <c r="B91" s="168" t="s">
        <v>102</v>
      </c>
    </row>
    <row r="92" spans="2:10" ht="14.25" x14ac:dyDescent="0.2">
      <c r="B92" s="168" t="s">
        <v>55</v>
      </c>
    </row>
  </sheetData>
  <sheetProtection sheet="1" objects="1" scenarios="1" selectLockedCells="1"/>
  <mergeCells count="5">
    <mergeCell ref="B1:H1"/>
    <mergeCell ref="B2:H2"/>
    <mergeCell ref="B3:H3"/>
    <mergeCell ref="B45:K45"/>
    <mergeCell ref="D11:F11"/>
  </mergeCells>
  <dataValidations count="2">
    <dataValidation type="list" allowBlank="1" showInputMessage="1" showErrorMessage="1" sqref="G11">
      <formula1>$D$69:$D$70</formula1>
    </dataValidation>
    <dataValidation type="list" allowBlank="1" showInputMessage="1" showErrorMessage="1" sqref="D11:F11">
      <formula1>$B$89:$B$92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horizontalDpi="1200" verticalDpi="1200" r:id="rId1"/>
  <headerFooter>
    <oddFooter>&amp;C&amp;"Arial,Standard"DLV-VermFormular-3_15.1 • © Deutscher Leichtathletik-Verband e.V. Darmstadt • Alle Rechte vorbehalten!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0.42578125" style="101" bestFit="1" customWidth="1"/>
    <col min="2" max="3" width="14.5703125" style="67" bestFit="1" customWidth="1"/>
    <col min="4" max="4" width="55.42578125" style="107" bestFit="1" customWidth="1"/>
    <col min="5" max="5" width="16.42578125" style="107" customWidth="1"/>
    <col min="6" max="16384" width="11.42578125" style="103"/>
  </cols>
  <sheetData>
    <row r="1" spans="1:5" x14ac:dyDescent="0.2">
      <c r="A1" s="101" t="s">
        <v>14</v>
      </c>
      <c r="B1" s="101" t="s">
        <v>15</v>
      </c>
      <c r="C1" s="101" t="s">
        <v>16</v>
      </c>
      <c r="D1" s="102" t="s">
        <v>17</v>
      </c>
      <c r="E1" s="102" t="s">
        <v>18</v>
      </c>
    </row>
    <row r="2" spans="1:5" s="106" customFormat="1" x14ac:dyDescent="0.2">
      <c r="A2" s="104"/>
      <c r="B2" s="104"/>
      <c r="C2" s="104"/>
      <c r="D2" s="105"/>
      <c r="E2" s="105"/>
    </row>
    <row r="3" spans="1:5" s="106" customFormat="1" x14ac:dyDescent="0.2">
      <c r="A3" s="104"/>
      <c r="B3" s="104"/>
      <c r="C3" s="104"/>
      <c r="D3" s="105"/>
      <c r="E3" s="105"/>
    </row>
    <row r="4" spans="1:5" s="106" customFormat="1" x14ac:dyDescent="0.2">
      <c r="A4" s="104"/>
      <c r="B4" s="104"/>
      <c r="C4" s="104"/>
      <c r="D4" s="105"/>
      <c r="E4" s="105"/>
    </row>
    <row r="5" spans="1:5" s="106" customFormat="1" x14ac:dyDescent="0.2">
      <c r="A5" s="104"/>
      <c r="B5" s="104"/>
      <c r="C5" s="104"/>
      <c r="D5" s="105"/>
      <c r="E5" s="105"/>
    </row>
    <row r="6" spans="1:5" s="106" customFormat="1" x14ac:dyDescent="0.2">
      <c r="A6" s="104"/>
      <c r="B6" s="104"/>
      <c r="C6" s="104"/>
      <c r="D6" s="105"/>
      <c r="E6" s="105"/>
    </row>
    <row r="7" spans="1:5" s="106" customFormat="1" x14ac:dyDescent="0.2">
      <c r="A7" s="104"/>
      <c r="B7" s="104"/>
      <c r="C7" s="104"/>
      <c r="E7" s="105"/>
    </row>
    <row r="8" spans="1:5" s="106" customFormat="1" x14ac:dyDescent="0.2">
      <c r="A8" s="104"/>
      <c r="B8" s="104"/>
      <c r="C8" s="104"/>
      <c r="E8" s="105"/>
    </row>
    <row r="9" spans="1:5" s="106" customFormat="1" x14ac:dyDescent="0.2">
      <c r="A9" s="104"/>
      <c r="B9" s="104"/>
      <c r="C9" s="104"/>
      <c r="D9" s="105"/>
      <c r="E9" s="105"/>
    </row>
    <row r="10" spans="1:5" s="106" customFormat="1" x14ac:dyDescent="0.2">
      <c r="A10" s="104"/>
      <c r="B10" s="104"/>
      <c r="C10" s="104"/>
      <c r="D10" s="105"/>
      <c r="E10" s="105"/>
    </row>
    <row r="11" spans="1:5" s="106" customFormat="1" x14ac:dyDescent="0.2">
      <c r="A11" s="104"/>
      <c r="B11" s="104"/>
      <c r="C11" s="104"/>
      <c r="D11" s="105"/>
      <c r="E11" s="105"/>
    </row>
    <row r="12" spans="1:5" s="106" customFormat="1" x14ac:dyDescent="0.2">
      <c r="A12" s="104"/>
      <c r="B12" s="104"/>
      <c r="C12" s="104"/>
      <c r="D12" s="105"/>
      <c r="E12" s="105"/>
    </row>
    <row r="13" spans="1:5" s="106" customFormat="1" x14ac:dyDescent="0.2">
      <c r="A13" s="104"/>
      <c r="B13" s="104"/>
      <c r="C13" s="104"/>
      <c r="D13" s="105"/>
      <c r="E13" s="105"/>
    </row>
    <row r="14" spans="1:5" s="106" customFormat="1" x14ac:dyDescent="0.2">
      <c r="A14" s="104"/>
      <c r="B14" s="104"/>
      <c r="C14" s="104"/>
      <c r="D14" s="105"/>
      <c r="E14" s="105"/>
    </row>
    <row r="15" spans="1:5" s="106" customFormat="1" x14ac:dyDescent="0.2">
      <c r="A15" s="104"/>
      <c r="B15" s="104"/>
      <c r="C15" s="104"/>
      <c r="D15" s="105"/>
      <c r="E15" s="105"/>
    </row>
    <row r="16" spans="1:5" s="106" customFormat="1" x14ac:dyDescent="0.2">
      <c r="A16" s="104"/>
      <c r="B16" s="104"/>
      <c r="C16" s="104"/>
      <c r="D16" s="105"/>
      <c r="E16" s="105"/>
    </row>
    <row r="17" spans="1:5" s="106" customFormat="1" x14ac:dyDescent="0.2">
      <c r="A17" s="104"/>
      <c r="B17" s="104"/>
      <c r="C17" s="104"/>
      <c r="D17" s="105"/>
      <c r="E17" s="105"/>
    </row>
    <row r="18" spans="1:5" s="106" customFormat="1" x14ac:dyDescent="0.2">
      <c r="A18" s="104"/>
      <c r="B18" s="104"/>
      <c r="C18" s="104"/>
      <c r="D18" s="105"/>
      <c r="E18" s="105"/>
    </row>
    <row r="19" spans="1:5" s="106" customFormat="1" x14ac:dyDescent="0.2">
      <c r="A19" s="104"/>
      <c r="B19" s="104"/>
      <c r="C19" s="104"/>
      <c r="D19" s="105"/>
      <c r="E19" s="105"/>
    </row>
    <row r="20" spans="1:5" s="106" customFormat="1" x14ac:dyDescent="0.2">
      <c r="A20" s="104"/>
      <c r="B20" s="104"/>
      <c r="C20" s="104"/>
      <c r="D20" s="105"/>
      <c r="E20" s="105"/>
    </row>
    <row r="21" spans="1:5" s="106" customFormat="1" x14ac:dyDescent="0.2">
      <c r="A21" s="104"/>
      <c r="B21" s="104"/>
      <c r="C21" s="104"/>
      <c r="D21" s="105"/>
      <c r="E21" s="105"/>
    </row>
    <row r="22" spans="1:5" s="106" customFormat="1" x14ac:dyDescent="0.2">
      <c r="A22" s="104"/>
      <c r="B22" s="104"/>
      <c r="C22" s="104"/>
      <c r="D22" s="105"/>
      <c r="E22" s="105"/>
    </row>
    <row r="23" spans="1:5" s="106" customFormat="1" x14ac:dyDescent="0.2">
      <c r="A23" s="104"/>
      <c r="B23" s="104"/>
      <c r="C23" s="104"/>
      <c r="D23" s="105"/>
      <c r="E23" s="105"/>
    </row>
    <row r="24" spans="1:5" s="106" customFormat="1" x14ac:dyDescent="0.2">
      <c r="A24" s="104"/>
      <c r="B24" s="104"/>
      <c r="C24" s="104"/>
      <c r="D24" s="105"/>
      <c r="E24" s="105"/>
    </row>
    <row r="25" spans="1:5" x14ac:dyDescent="0.2">
      <c r="B25" s="104"/>
      <c r="C25" s="104"/>
      <c r="D25" s="105"/>
      <c r="E25" s="105"/>
    </row>
    <row r="26" spans="1:5" x14ac:dyDescent="0.2">
      <c r="B26" s="104"/>
      <c r="C26" s="104"/>
      <c r="D26" s="105"/>
      <c r="E26" s="105"/>
    </row>
    <row r="27" spans="1:5" x14ac:dyDescent="0.2">
      <c r="B27" s="104"/>
      <c r="C27" s="104"/>
      <c r="D27" s="105"/>
      <c r="E27" s="105"/>
    </row>
    <row r="28" spans="1:5" ht="12.95" x14ac:dyDescent="0.3">
      <c r="B28" s="104"/>
      <c r="C28" s="104"/>
      <c r="D28" s="105"/>
      <c r="E28" s="105"/>
    </row>
    <row r="29" spans="1:5" ht="12.95" x14ac:dyDescent="0.3">
      <c r="B29" s="104"/>
      <c r="C29" s="104"/>
      <c r="D29" s="105"/>
      <c r="E29" s="105"/>
    </row>
    <row r="30" spans="1:5" ht="12.95" x14ac:dyDescent="0.3">
      <c r="B30" s="104"/>
      <c r="C30" s="104"/>
      <c r="D30" s="105"/>
      <c r="E30" s="105"/>
    </row>
    <row r="31" spans="1:5" ht="12.95" x14ac:dyDescent="0.3">
      <c r="B31" s="104"/>
      <c r="C31" s="104"/>
      <c r="D31" s="105"/>
      <c r="E31" s="105"/>
    </row>
    <row r="32" spans="1:5" ht="12.95" x14ac:dyDescent="0.3">
      <c r="B32" s="104"/>
      <c r="C32" s="104"/>
      <c r="D32" s="105"/>
      <c r="E32" s="105"/>
    </row>
    <row r="33" spans="2:5" ht="12.95" x14ac:dyDescent="0.3">
      <c r="B33" s="104"/>
      <c r="C33" s="104"/>
      <c r="D33" s="105"/>
      <c r="E33" s="105"/>
    </row>
    <row r="34" spans="2:5" ht="12.95" x14ac:dyDescent="0.3">
      <c r="B34" s="104"/>
      <c r="C34" s="104"/>
      <c r="D34" s="105"/>
      <c r="E34" s="105"/>
    </row>
    <row r="35" spans="2:5" x14ac:dyDescent="0.2">
      <c r="B35" s="104"/>
      <c r="C35" s="104"/>
      <c r="D35" s="105"/>
      <c r="E35" s="105"/>
    </row>
    <row r="36" spans="2:5" x14ac:dyDescent="0.2">
      <c r="B36" s="104"/>
      <c r="C36" s="104"/>
      <c r="D36" s="105"/>
      <c r="E36" s="105"/>
    </row>
    <row r="37" spans="2:5" x14ac:dyDescent="0.2">
      <c r="B37" s="104"/>
      <c r="C37" s="104"/>
      <c r="D37" s="105"/>
      <c r="E37" s="105"/>
    </row>
    <row r="38" spans="2:5" x14ac:dyDescent="0.2">
      <c r="B38" s="104"/>
      <c r="C38" s="104"/>
      <c r="D38" s="105"/>
      <c r="E38" s="105"/>
    </row>
    <row r="39" spans="2:5" x14ac:dyDescent="0.2">
      <c r="B39" s="104"/>
      <c r="C39" s="104"/>
      <c r="D39" s="105"/>
      <c r="E39" s="105"/>
    </row>
    <row r="40" spans="2:5" x14ac:dyDescent="0.2">
      <c r="B40" s="104"/>
      <c r="C40" s="104"/>
      <c r="D40" s="105"/>
      <c r="E40" s="105"/>
    </row>
    <row r="41" spans="2:5" x14ac:dyDescent="0.2">
      <c r="B41" s="104"/>
      <c r="C41" s="104"/>
      <c r="D41" s="105"/>
      <c r="E41" s="105"/>
    </row>
    <row r="42" spans="2:5" x14ac:dyDescent="0.2">
      <c r="B42" s="104"/>
      <c r="C42" s="104"/>
      <c r="D42" s="105"/>
      <c r="E42" s="105"/>
    </row>
    <row r="43" spans="2:5" x14ac:dyDescent="0.2">
      <c r="B43" s="104"/>
      <c r="C43" s="104"/>
      <c r="D43" s="105"/>
      <c r="E43" s="105"/>
    </row>
    <row r="44" spans="2:5" x14ac:dyDescent="0.2">
      <c r="B44" s="104"/>
      <c r="C44" s="104"/>
      <c r="D44" s="105"/>
      <c r="E44" s="105"/>
    </row>
    <row r="45" spans="2:5" x14ac:dyDescent="0.2">
      <c r="B45" s="104"/>
      <c r="C45" s="104"/>
      <c r="D45" s="105"/>
      <c r="E45" s="105"/>
    </row>
  </sheetData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>
    <oddHeader>&amp;LDLV-Streckenvermessung&amp;C&amp;A&amp;R&amp;D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zoomScaleNormal="100" workbookViewId="0">
      <pane ySplit="3" topLeftCell="A4" activePane="bottomLeft" state="frozen"/>
      <selection activeCell="E12" sqref="E12:F12"/>
      <selection pane="bottomLeft" activeCell="A11" sqref="A11"/>
    </sheetView>
  </sheetViews>
  <sheetFormatPr baseColWidth="10" defaultColWidth="11.42578125" defaultRowHeight="12.75" x14ac:dyDescent="0.2"/>
  <cols>
    <col min="1" max="1" width="12" style="87" bestFit="1" customWidth="1"/>
    <col min="2" max="3" width="12.140625" style="98" bestFit="1" customWidth="1"/>
    <col min="4" max="4" width="8" style="87" bestFit="1" customWidth="1"/>
    <col min="5" max="5" width="6" style="87" bestFit="1" customWidth="1"/>
    <col min="6" max="6" width="6.42578125" style="87" bestFit="1" customWidth="1"/>
    <col min="7" max="7" width="15.28515625" style="87" bestFit="1" customWidth="1"/>
    <col min="8" max="8" width="10.5703125" style="88" bestFit="1" customWidth="1"/>
    <col min="9" max="16384" width="11.42578125" style="87"/>
  </cols>
  <sheetData>
    <row r="1" spans="1:8" x14ac:dyDescent="0.2">
      <c r="A1" s="283" t="s">
        <v>19</v>
      </c>
      <c r="B1" s="284"/>
      <c r="C1" s="86">
        <v>11111</v>
      </c>
      <c r="D1" s="285" t="s">
        <v>20</v>
      </c>
      <c r="E1" s="285"/>
      <c r="F1" s="285"/>
      <c r="G1" s="285"/>
      <c r="H1" s="285"/>
    </row>
    <row r="2" spans="1:8" ht="21" customHeight="1" x14ac:dyDescent="0.2">
      <c r="A2" s="89" t="s">
        <v>21</v>
      </c>
      <c r="B2" s="286" t="s">
        <v>22</v>
      </c>
      <c r="C2" s="286"/>
      <c r="G2" s="90" t="s">
        <v>23</v>
      </c>
      <c r="H2" s="91" t="s">
        <v>24</v>
      </c>
    </row>
    <row r="3" spans="1:8" x14ac:dyDescent="0.2">
      <c r="A3" s="89"/>
      <c r="B3" s="92" t="s">
        <v>25</v>
      </c>
      <c r="C3" s="92" t="s">
        <v>26</v>
      </c>
      <c r="D3" s="92" t="s">
        <v>27</v>
      </c>
      <c r="E3" s="92" t="s">
        <v>28</v>
      </c>
      <c r="F3" s="93" t="s">
        <v>29</v>
      </c>
      <c r="G3" s="94" t="s">
        <v>30</v>
      </c>
      <c r="H3" s="95" t="s">
        <v>31</v>
      </c>
    </row>
    <row r="4" spans="1:8" x14ac:dyDescent="0.2">
      <c r="A4" s="60"/>
      <c r="B4" s="60"/>
      <c r="C4" s="60"/>
      <c r="D4" s="60">
        <f t="shared" ref="D4:D15" si="0">IF(B4&lt;=C4,B4,C4)</f>
        <v>0</v>
      </c>
      <c r="E4" s="60">
        <f t="shared" ref="E4:E15" si="1">ABS(B4-C4)</f>
        <v>0</v>
      </c>
      <c r="F4" s="79">
        <f t="shared" ref="F4:F15" si="2">E4*1000/$C$1</f>
        <v>0</v>
      </c>
      <c r="G4" s="96">
        <f t="shared" ref="G4:G15" si="3">H4*0.08%</f>
        <v>0</v>
      </c>
      <c r="H4" s="97">
        <f t="shared" ref="H4:H15" si="4">D4*1000/$C$1</f>
        <v>0</v>
      </c>
    </row>
    <row r="5" spans="1:8" x14ac:dyDescent="0.2">
      <c r="A5" s="60"/>
      <c r="B5" s="60"/>
      <c r="C5" s="60"/>
      <c r="D5" s="60">
        <f t="shared" si="0"/>
        <v>0</v>
      </c>
      <c r="E5" s="60">
        <f t="shared" si="1"/>
        <v>0</v>
      </c>
      <c r="F5" s="79">
        <f t="shared" si="2"/>
        <v>0</v>
      </c>
      <c r="G5" s="96">
        <f t="shared" si="3"/>
        <v>0</v>
      </c>
      <c r="H5" s="97">
        <f t="shared" si="4"/>
        <v>0</v>
      </c>
    </row>
    <row r="6" spans="1:8" x14ac:dyDescent="0.2">
      <c r="A6" s="60"/>
      <c r="B6" s="60"/>
      <c r="C6" s="60"/>
      <c r="D6" s="60">
        <f t="shared" si="0"/>
        <v>0</v>
      </c>
      <c r="E6" s="60">
        <f t="shared" si="1"/>
        <v>0</v>
      </c>
      <c r="F6" s="79">
        <f t="shared" si="2"/>
        <v>0</v>
      </c>
      <c r="G6" s="96">
        <f t="shared" si="3"/>
        <v>0</v>
      </c>
      <c r="H6" s="97">
        <f t="shared" si="4"/>
        <v>0</v>
      </c>
    </row>
    <row r="7" spans="1:8" x14ac:dyDescent="0.2">
      <c r="A7" s="60"/>
      <c r="B7" s="60"/>
      <c r="C7" s="60"/>
      <c r="D7" s="60">
        <f t="shared" si="0"/>
        <v>0</v>
      </c>
      <c r="E7" s="60">
        <f t="shared" si="1"/>
        <v>0</v>
      </c>
      <c r="F7" s="79">
        <f t="shared" si="2"/>
        <v>0</v>
      </c>
      <c r="G7" s="96">
        <f t="shared" si="3"/>
        <v>0</v>
      </c>
      <c r="H7" s="97">
        <f t="shared" si="4"/>
        <v>0</v>
      </c>
    </row>
    <row r="8" spans="1:8" x14ac:dyDescent="0.2">
      <c r="A8" s="60"/>
      <c r="B8" s="60"/>
      <c r="C8" s="60"/>
      <c r="D8" s="60">
        <f t="shared" si="0"/>
        <v>0</v>
      </c>
      <c r="E8" s="60">
        <f t="shared" si="1"/>
        <v>0</v>
      </c>
      <c r="F8" s="79">
        <f t="shared" si="2"/>
        <v>0</v>
      </c>
      <c r="G8" s="96">
        <f t="shared" si="3"/>
        <v>0</v>
      </c>
      <c r="H8" s="97">
        <f t="shared" si="4"/>
        <v>0</v>
      </c>
    </row>
    <row r="9" spans="1:8" x14ac:dyDescent="0.2">
      <c r="A9" s="60"/>
      <c r="B9" s="60"/>
      <c r="C9" s="60"/>
      <c r="D9" s="60">
        <f t="shared" si="0"/>
        <v>0</v>
      </c>
      <c r="E9" s="60">
        <f t="shared" si="1"/>
        <v>0</v>
      </c>
      <c r="F9" s="79">
        <f t="shared" si="2"/>
        <v>0</v>
      </c>
      <c r="G9" s="96">
        <f t="shared" si="3"/>
        <v>0</v>
      </c>
      <c r="H9" s="97">
        <f t="shared" si="4"/>
        <v>0</v>
      </c>
    </row>
    <row r="10" spans="1:8" x14ac:dyDescent="0.2">
      <c r="A10" s="60"/>
      <c r="B10" s="60"/>
      <c r="C10" s="60"/>
      <c r="D10" s="60">
        <f t="shared" si="0"/>
        <v>0</v>
      </c>
      <c r="E10" s="60">
        <f t="shared" si="1"/>
        <v>0</v>
      </c>
      <c r="F10" s="79">
        <f t="shared" si="2"/>
        <v>0</v>
      </c>
      <c r="G10" s="96">
        <f t="shared" si="3"/>
        <v>0</v>
      </c>
      <c r="H10" s="97">
        <f t="shared" si="4"/>
        <v>0</v>
      </c>
    </row>
    <row r="11" spans="1:8" x14ac:dyDescent="0.2">
      <c r="A11" s="67"/>
      <c r="B11" s="60"/>
      <c r="C11" s="60"/>
      <c r="D11" s="60">
        <f t="shared" si="0"/>
        <v>0</v>
      </c>
      <c r="E11" s="60">
        <f t="shared" si="1"/>
        <v>0</v>
      </c>
      <c r="F11" s="79">
        <f t="shared" si="2"/>
        <v>0</v>
      </c>
      <c r="G11" s="96">
        <f t="shared" si="3"/>
        <v>0</v>
      </c>
      <c r="H11" s="97">
        <f t="shared" si="4"/>
        <v>0</v>
      </c>
    </row>
    <row r="12" spans="1:8" x14ac:dyDescent="0.2">
      <c r="A12" s="60"/>
      <c r="B12" s="60"/>
      <c r="C12" s="60"/>
      <c r="D12" s="60">
        <f t="shared" si="0"/>
        <v>0</v>
      </c>
      <c r="E12" s="60">
        <f t="shared" si="1"/>
        <v>0</v>
      </c>
      <c r="F12" s="79">
        <f t="shared" si="2"/>
        <v>0</v>
      </c>
      <c r="G12" s="96">
        <f t="shared" si="3"/>
        <v>0</v>
      </c>
      <c r="H12" s="97">
        <f t="shared" si="4"/>
        <v>0</v>
      </c>
    </row>
    <row r="13" spans="1:8" x14ac:dyDescent="0.2">
      <c r="A13" s="60"/>
      <c r="B13" s="60"/>
      <c r="C13" s="60"/>
      <c r="D13" s="60">
        <f t="shared" si="0"/>
        <v>0</v>
      </c>
      <c r="E13" s="60">
        <f t="shared" si="1"/>
        <v>0</v>
      </c>
      <c r="F13" s="79">
        <f t="shared" si="2"/>
        <v>0</v>
      </c>
      <c r="G13" s="96">
        <f t="shared" si="3"/>
        <v>0</v>
      </c>
      <c r="H13" s="97">
        <f t="shared" si="4"/>
        <v>0</v>
      </c>
    </row>
    <row r="14" spans="1:8" x14ac:dyDescent="0.2">
      <c r="A14" s="60"/>
      <c r="B14" s="60"/>
      <c r="C14" s="60"/>
      <c r="D14" s="60">
        <f t="shared" si="0"/>
        <v>0</v>
      </c>
      <c r="E14" s="60">
        <f t="shared" si="1"/>
        <v>0</v>
      </c>
      <c r="F14" s="79">
        <f t="shared" si="2"/>
        <v>0</v>
      </c>
      <c r="G14" s="96">
        <f t="shared" si="3"/>
        <v>0</v>
      </c>
      <c r="H14" s="97">
        <f t="shared" si="4"/>
        <v>0</v>
      </c>
    </row>
    <row r="15" spans="1:8" x14ac:dyDescent="0.2">
      <c r="A15" s="60"/>
      <c r="B15" s="60"/>
      <c r="C15" s="60"/>
      <c r="D15" s="60">
        <f t="shared" si="0"/>
        <v>0</v>
      </c>
      <c r="E15" s="60">
        <f t="shared" si="1"/>
        <v>0</v>
      </c>
      <c r="F15" s="79">
        <f t="shared" si="2"/>
        <v>0</v>
      </c>
      <c r="G15" s="96">
        <f t="shared" si="3"/>
        <v>0</v>
      </c>
      <c r="H15" s="97">
        <f t="shared" si="4"/>
        <v>0</v>
      </c>
    </row>
    <row r="16" spans="1:8" x14ac:dyDescent="0.2">
      <c r="A16" s="98"/>
      <c r="D16" s="60">
        <f t="shared" ref="D16" si="5">IF(B16&lt;=C16,B16,C16)</f>
        <v>0</v>
      </c>
      <c r="E16" s="60">
        <f t="shared" ref="E16" si="6">ABS(B16-C16)</f>
        <v>0</v>
      </c>
      <c r="F16" s="79">
        <f t="shared" ref="F16" si="7">E16*1000/$C$1</f>
        <v>0</v>
      </c>
      <c r="G16" s="96">
        <f t="shared" ref="G16" si="8">H16*0.08%</f>
        <v>0</v>
      </c>
      <c r="H16" s="97">
        <f t="shared" ref="H16" si="9">D16*1000/$C$1</f>
        <v>0</v>
      </c>
    </row>
    <row r="17" spans="1:8" x14ac:dyDescent="0.2">
      <c r="A17" s="98"/>
      <c r="D17" s="60">
        <f t="shared" ref="D17" si="10">IF(B17&lt;=C17,B17,C17)</f>
        <v>0</v>
      </c>
      <c r="E17" s="60">
        <f t="shared" ref="E17" si="11">ABS(B17-C17)</f>
        <v>0</v>
      </c>
      <c r="F17" s="79">
        <f t="shared" ref="F17" si="12">E17*1000/$C$1</f>
        <v>0</v>
      </c>
      <c r="G17" s="96">
        <f t="shared" ref="G17" si="13">H17*0.08%</f>
        <v>0</v>
      </c>
      <c r="H17" s="97">
        <f t="shared" ref="H17" si="14">D17*1000/$C$1</f>
        <v>0</v>
      </c>
    </row>
    <row r="18" spans="1:8" x14ac:dyDescent="0.2">
      <c r="A18" s="98"/>
      <c r="B18" s="99"/>
      <c r="D18" s="60"/>
      <c r="E18" s="60"/>
      <c r="F18" s="79"/>
      <c r="G18" s="96"/>
      <c r="H18" s="100"/>
    </row>
    <row r="19" spans="1:8" x14ac:dyDescent="0.2">
      <c r="D19" s="60"/>
      <c r="E19" s="60"/>
      <c r="F19" s="79"/>
      <c r="G19" s="96"/>
      <c r="H19" s="97"/>
    </row>
    <row r="20" spans="1:8" x14ac:dyDescent="0.2">
      <c r="D20" s="60"/>
      <c r="E20" s="60"/>
      <c r="F20" s="79"/>
      <c r="G20" s="96"/>
      <c r="H20" s="97"/>
    </row>
    <row r="21" spans="1:8" x14ac:dyDescent="0.2">
      <c r="D21" s="60"/>
      <c r="E21" s="60"/>
      <c r="F21" s="79"/>
      <c r="G21" s="96"/>
      <c r="H21" s="97"/>
    </row>
    <row r="22" spans="1:8" x14ac:dyDescent="0.2">
      <c r="D22" s="60"/>
      <c r="E22" s="60"/>
      <c r="F22" s="79"/>
      <c r="G22" s="96"/>
      <c r="H22" s="97"/>
    </row>
    <row r="23" spans="1:8" x14ac:dyDescent="0.2">
      <c r="D23" s="60"/>
      <c r="E23" s="60"/>
      <c r="F23" s="79"/>
      <c r="G23" s="96"/>
      <c r="H23" s="97"/>
    </row>
    <row r="24" spans="1:8" x14ac:dyDescent="0.2">
      <c r="D24" s="60"/>
      <c r="E24" s="60"/>
      <c r="F24" s="79"/>
      <c r="G24" s="96"/>
      <c r="H24" s="97"/>
    </row>
    <row r="25" spans="1:8" x14ac:dyDescent="0.2">
      <c r="D25" s="60"/>
      <c r="E25" s="60"/>
      <c r="F25" s="79"/>
      <c r="G25" s="96"/>
      <c r="H25" s="97"/>
    </row>
    <row r="26" spans="1:8" x14ac:dyDescent="0.2">
      <c r="D26" s="60"/>
      <c r="E26" s="60"/>
      <c r="F26" s="79"/>
      <c r="G26" s="96"/>
      <c r="H26" s="97"/>
    </row>
    <row r="27" spans="1:8" x14ac:dyDescent="0.2">
      <c r="D27" s="60"/>
      <c r="E27" s="60"/>
      <c r="F27" s="79"/>
      <c r="G27" s="96"/>
      <c r="H27" s="97"/>
    </row>
    <row r="28" spans="1:8" x14ac:dyDescent="0.2">
      <c r="D28" s="60"/>
      <c r="E28" s="60"/>
      <c r="F28" s="79"/>
      <c r="G28" s="96"/>
      <c r="H28" s="97"/>
    </row>
    <row r="29" spans="1:8" x14ac:dyDescent="0.2">
      <c r="D29" s="60"/>
      <c r="E29" s="60"/>
      <c r="F29" s="79"/>
      <c r="G29" s="96"/>
      <c r="H29" s="97"/>
    </row>
    <row r="30" spans="1:8" x14ac:dyDescent="0.2">
      <c r="D30" s="60"/>
      <c r="E30" s="60"/>
      <c r="F30" s="79"/>
      <c r="G30" s="96"/>
      <c r="H30" s="97"/>
    </row>
    <row r="31" spans="1:8" x14ac:dyDescent="0.2">
      <c r="D31" s="60"/>
      <c r="E31" s="60"/>
      <c r="F31" s="79"/>
      <c r="G31" s="96"/>
      <c r="H31" s="97"/>
    </row>
  </sheetData>
  <mergeCells count="3">
    <mergeCell ref="A1:B1"/>
    <mergeCell ref="D1:H1"/>
    <mergeCell ref="B2:C2"/>
  </mergeCells>
  <printOptions gridLines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Header>&amp;LDLV-Streckenvermessung&amp;C&amp;A&amp;R&amp;D</oddHeader>
    <oddFooter>&amp;L&amp;F</oddFooter>
  </headerFooter>
  <ignoredErrors>
    <ignoredError sqref="D4:D5 D6:D17 E4:E17 F4:G17 H4:H1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pane ySplit="1" topLeftCell="A2" activePane="bottomLeft" state="frozen"/>
      <selection activeCell="E12" sqref="E12:F12"/>
      <selection pane="bottomLeft" activeCell="F47" sqref="F47"/>
    </sheetView>
  </sheetViews>
  <sheetFormatPr baseColWidth="10" defaultColWidth="10" defaultRowHeight="12.75" x14ac:dyDescent="0.2"/>
  <cols>
    <col min="1" max="1" width="16.85546875" style="59" customWidth="1"/>
    <col min="2" max="2" width="16.85546875" style="68" customWidth="1"/>
    <col min="3" max="3" width="16.85546875" style="69" customWidth="1"/>
    <col min="4" max="4" width="16.85546875" style="59" customWidth="1"/>
    <col min="5" max="16384" width="10" style="59"/>
  </cols>
  <sheetData>
    <row r="1" spans="1:7" x14ac:dyDescent="0.2">
      <c r="A1" s="55" t="s">
        <v>21</v>
      </c>
      <c r="B1" s="56" t="s">
        <v>32</v>
      </c>
      <c r="C1" s="57" t="s">
        <v>33</v>
      </c>
      <c r="D1" s="57" t="s">
        <v>34</v>
      </c>
      <c r="E1" s="74" t="s">
        <v>73</v>
      </c>
      <c r="F1" s="58"/>
      <c r="G1" s="58"/>
    </row>
    <row r="2" spans="1:7" s="55" customFormat="1" x14ac:dyDescent="0.2">
      <c r="A2" s="60"/>
      <c r="B2" s="56"/>
      <c r="C2" s="61"/>
      <c r="D2" s="62"/>
      <c r="E2" s="63"/>
      <c r="F2" s="63"/>
      <c r="G2" s="63"/>
    </row>
    <row r="3" spans="1:7" s="55" customFormat="1" x14ac:dyDescent="0.2">
      <c r="A3" s="60"/>
      <c r="B3" s="60"/>
      <c r="C3" s="64"/>
      <c r="D3" s="65"/>
      <c r="E3" s="63"/>
      <c r="F3" s="63"/>
      <c r="G3" s="63"/>
    </row>
    <row r="4" spans="1:7" s="55" customFormat="1" x14ac:dyDescent="0.2">
      <c r="A4" s="60"/>
      <c r="B4" s="60"/>
      <c r="C4" s="61"/>
      <c r="D4" s="65"/>
      <c r="E4" s="63"/>
      <c r="F4" s="63"/>
      <c r="G4" s="63"/>
    </row>
    <row r="5" spans="1:7" s="55" customFormat="1" x14ac:dyDescent="0.2">
      <c r="A5" s="60"/>
      <c r="B5" s="60"/>
      <c r="C5" s="64"/>
      <c r="D5" s="65"/>
      <c r="E5" s="63"/>
      <c r="F5" s="63"/>
      <c r="G5" s="63"/>
    </row>
    <row r="6" spans="1:7" s="55" customFormat="1" x14ac:dyDescent="0.2">
      <c r="B6" s="60"/>
      <c r="C6" s="61"/>
      <c r="D6" s="65"/>
      <c r="E6" s="63"/>
      <c r="F6" s="63"/>
      <c r="G6" s="63"/>
    </row>
    <row r="7" spans="1:7" s="55" customFormat="1" x14ac:dyDescent="0.2">
      <c r="A7" s="60"/>
      <c r="B7" s="60"/>
      <c r="C7" s="64"/>
      <c r="D7" s="65"/>
      <c r="E7" s="63"/>
      <c r="F7" s="63"/>
      <c r="G7" s="63"/>
    </row>
    <row r="8" spans="1:7" s="55" customFormat="1" x14ac:dyDescent="0.2">
      <c r="A8" s="56"/>
      <c r="B8" s="60"/>
      <c r="C8" s="64"/>
      <c r="D8" s="65"/>
      <c r="E8" s="63"/>
      <c r="F8" s="63"/>
      <c r="G8" s="63"/>
    </row>
    <row r="9" spans="1:7" s="55" customFormat="1" x14ac:dyDescent="0.2">
      <c r="A9" s="60"/>
      <c r="B9" s="60"/>
      <c r="C9" s="64"/>
      <c r="D9" s="65"/>
      <c r="E9" s="63"/>
      <c r="F9" s="63"/>
      <c r="G9" s="63"/>
    </row>
    <row r="10" spans="1:7" s="55" customFormat="1" x14ac:dyDescent="0.2">
      <c r="A10" s="60"/>
      <c r="B10" s="60"/>
      <c r="C10" s="64"/>
      <c r="D10" s="65"/>
      <c r="E10" s="66"/>
      <c r="F10" s="63"/>
      <c r="G10" s="63"/>
    </row>
    <row r="11" spans="1:7" s="55" customFormat="1" x14ac:dyDescent="0.2">
      <c r="A11" s="60"/>
      <c r="B11" s="60"/>
      <c r="C11" s="64"/>
      <c r="D11" s="65"/>
      <c r="E11" s="63"/>
      <c r="F11" s="63"/>
      <c r="G11" s="63"/>
    </row>
    <row r="12" spans="1:7" s="55" customFormat="1" x14ac:dyDescent="0.2">
      <c r="A12" s="60"/>
      <c r="B12" s="60"/>
      <c r="C12" s="64"/>
      <c r="D12" s="65"/>
      <c r="E12" s="63"/>
      <c r="F12" s="63"/>
      <c r="G12" s="63"/>
    </row>
    <row r="13" spans="1:7" s="55" customFormat="1" x14ac:dyDescent="0.2">
      <c r="A13" s="60"/>
      <c r="B13" s="67"/>
      <c r="C13" s="64"/>
      <c r="D13" s="65"/>
      <c r="E13" s="63"/>
      <c r="F13" s="63"/>
      <c r="G13" s="63"/>
    </row>
    <row r="14" spans="1:7" x14ac:dyDescent="0.2">
      <c r="B14" s="60"/>
      <c r="C14" s="64"/>
      <c r="D14" s="65"/>
    </row>
    <row r="15" spans="1:7" x14ac:dyDescent="0.2">
      <c r="B15" s="60"/>
      <c r="C15" s="64"/>
      <c r="D15" s="65"/>
    </row>
    <row r="16" spans="1:7" x14ac:dyDescent="0.2">
      <c r="B16" s="60"/>
      <c r="C16" s="64"/>
      <c r="D16" s="65"/>
    </row>
    <row r="17" spans="2:4" x14ac:dyDescent="0.2">
      <c r="B17" s="60"/>
      <c r="C17" s="64"/>
      <c r="D17" s="65"/>
    </row>
  </sheetData>
  <printOptions gridLines="1"/>
  <pageMargins left="0.78740157499999996" right="0.78740157499999996" top="0.76" bottom="0.984251969" header="0.4921259845" footer="0.4921259845"/>
  <pageSetup paperSize="9" orientation="portrait" horizontalDpi="1200" verticalDpi="1200" r:id="rId1"/>
  <headerFooter alignWithMargins="0">
    <oddHeader>&amp;LDLV-Streckenvermessung&amp;C&amp;A&amp;R&amp;D</oddHead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pane ySplit="1" topLeftCell="A2" activePane="bottomLeft" state="frozen"/>
      <selection activeCell="E12" sqref="E12:F12"/>
      <selection pane="bottomLeft" activeCell="A2" sqref="A2"/>
    </sheetView>
  </sheetViews>
  <sheetFormatPr baseColWidth="10" defaultColWidth="10" defaultRowHeight="12.75" x14ac:dyDescent="0.2"/>
  <cols>
    <col min="1" max="2" width="15.5703125" style="68" customWidth="1"/>
    <col min="3" max="3" width="15.5703125" style="69" customWidth="1"/>
    <col min="4" max="4" width="15.5703125" style="59" customWidth="1"/>
    <col min="5" max="5" width="18" style="68" customWidth="1"/>
    <col min="6" max="16384" width="10" style="59"/>
  </cols>
  <sheetData>
    <row r="1" spans="1:12" x14ac:dyDescent="0.2">
      <c r="A1" s="70" t="s">
        <v>35</v>
      </c>
      <c r="B1" s="70" t="s">
        <v>36</v>
      </c>
      <c r="C1" s="71" t="s">
        <v>37</v>
      </c>
      <c r="D1" s="71" t="s">
        <v>34</v>
      </c>
      <c r="E1" s="60" t="s">
        <v>38</v>
      </c>
      <c r="F1" s="72"/>
      <c r="G1" s="73"/>
      <c r="H1" s="74"/>
      <c r="I1" s="58"/>
      <c r="J1" s="58"/>
      <c r="K1" s="58"/>
      <c r="L1" s="58"/>
    </row>
    <row r="2" spans="1:12" x14ac:dyDescent="0.2">
      <c r="A2" s="71"/>
      <c r="C2" s="64"/>
      <c r="D2" s="62"/>
      <c r="F2" s="75"/>
      <c r="G2" s="73"/>
      <c r="H2" s="74"/>
      <c r="I2" s="58"/>
      <c r="J2" s="58"/>
      <c r="K2" s="58"/>
      <c r="L2" s="58"/>
    </row>
    <row r="3" spans="1:12" x14ac:dyDescent="0.2">
      <c r="A3" s="71"/>
      <c r="B3" s="56"/>
      <c r="C3" s="64"/>
      <c r="D3" s="65"/>
      <c r="E3" s="60"/>
      <c r="F3" s="66"/>
      <c r="K3" s="58"/>
      <c r="L3" s="58"/>
    </row>
    <row r="4" spans="1:12" x14ac:dyDescent="0.2">
      <c r="A4" s="71"/>
      <c r="B4" s="56"/>
      <c r="C4" s="64"/>
      <c r="D4" s="76"/>
      <c r="E4" s="60"/>
      <c r="F4" s="66"/>
      <c r="G4" s="77"/>
      <c r="J4" s="78"/>
      <c r="K4" s="58"/>
      <c r="L4" s="58"/>
    </row>
    <row r="5" spans="1:12" x14ac:dyDescent="0.2">
      <c r="A5" s="71"/>
      <c r="B5" s="60"/>
      <c r="D5" s="65"/>
      <c r="E5" s="79"/>
      <c r="F5" s="66"/>
      <c r="K5" s="58"/>
      <c r="L5" s="58"/>
    </row>
    <row r="6" spans="1:12" x14ac:dyDescent="0.2">
      <c r="A6" s="71"/>
      <c r="D6" s="65"/>
      <c r="E6" s="60"/>
      <c r="F6" s="66"/>
      <c r="G6" s="77"/>
      <c r="J6" s="78"/>
      <c r="K6" s="58"/>
      <c r="L6" s="58"/>
    </row>
    <row r="7" spans="1:12" x14ac:dyDescent="0.2">
      <c r="A7" s="71"/>
      <c r="D7" s="76"/>
      <c r="E7" s="60"/>
      <c r="F7" s="66"/>
      <c r="G7" s="77"/>
      <c r="J7" s="78"/>
      <c r="K7" s="58"/>
      <c r="L7" s="58"/>
    </row>
    <row r="8" spans="1:12" x14ac:dyDescent="0.2">
      <c r="A8" s="71"/>
      <c r="D8" s="65"/>
      <c r="E8" s="79"/>
      <c r="F8" s="66"/>
      <c r="K8" s="58"/>
      <c r="L8" s="58"/>
    </row>
    <row r="9" spans="1:12" x14ac:dyDescent="0.2">
      <c r="A9" s="71"/>
      <c r="D9" s="65"/>
      <c r="E9" s="60"/>
      <c r="F9" s="66"/>
      <c r="G9" s="77"/>
      <c r="J9" s="78"/>
      <c r="K9" s="58"/>
      <c r="L9" s="58"/>
    </row>
    <row r="10" spans="1:12" s="80" customFormat="1" x14ac:dyDescent="0.2">
      <c r="A10" s="71" t="s">
        <v>119</v>
      </c>
      <c r="B10" s="68"/>
      <c r="C10" s="69"/>
      <c r="D10" s="76">
        <v>1000</v>
      </c>
      <c r="E10" s="79"/>
      <c r="F10" s="66"/>
    </row>
    <row r="11" spans="1:12" s="80" customFormat="1" x14ac:dyDescent="0.2">
      <c r="A11" s="71" t="s">
        <v>120</v>
      </c>
      <c r="B11" s="68"/>
      <c r="C11" s="69"/>
      <c r="D11" s="76">
        <v>2000</v>
      </c>
      <c r="E11" s="79"/>
      <c r="F11" s="66"/>
      <c r="G11" s="77"/>
      <c r="J11" s="78"/>
    </row>
    <row r="12" spans="1:12" x14ac:dyDescent="0.2">
      <c r="A12" s="71" t="s">
        <v>121</v>
      </c>
      <c r="D12" s="76">
        <v>3000</v>
      </c>
      <c r="E12" s="79"/>
      <c r="F12" s="66"/>
    </row>
    <row r="13" spans="1:12" x14ac:dyDescent="0.2">
      <c r="A13" s="71" t="s">
        <v>122</v>
      </c>
      <c r="D13" s="76">
        <v>4000</v>
      </c>
      <c r="E13" s="79"/>
      <c r="F13" s="66"/>
    </row>
    <row r="14" spans="1:12" x14ac:dyDescent="0.2">
      <c r="A14" s="71" t="s">
        <v>123</v>
      </c>
      <c r="D14" s="76">
        <v>5000</v>
      </c>
      <c r="E14" s="79"/>
      <c r="F14" s="66"/>
    </row>
    <row r="15" spans="1:12" x14ac:dyDescent="0.2">
      <c r="A15" s="71" t="s">
        <v>124</v>
      </c>
      <c r="D15" s="76">
        <v>6000</v>
      </c>
      <c r="E15" s="79"/>
      <c r="F15" s="66"/>
      <c r="G15" s="77"/>
      <c r="J15" s="78"/>
    </row>
    <row r="16" spans="1:12" s="80" customFormat="1" x14ac:dyDescent="0.2">
      <c r="A16" s="71" t="s">
        <v>125</v>
      </c>
      <c r="B16" s="68"/>
      <c r="C16" s="69"/>
      <c r="D16" s="76">
        <v>7000</v>
      </c>
      <c r="E16" s="79"/>
      <c r="F16" s="66"/>
    </row>
    <row r="17" spans="1:12" x14ac:dyDescent="0.2">
      <c r="A17" s="71" t="s">
        <v>126</v>
      </c>
      <c r="D17" s="76">
        <v>8000</v>
      </c>
      <c r="E17" s="79"/>
      <c r="F17" s="66"/>
    </row>
    <row r="18" spans="1:12" x14ac:dyDescent="0.2">
      <c r="A18" s="71" t="s">
        <v>127</v>
      </c>
      <c r="D18" s="76">
        <v>9000</v>
      </c>
      <c r="E18" s="79"/>
      <c r="F18" s="66"/>
      <c r="G18" s="77"/>
      <c r="J18" s="78"/>
    </row>
    <row r="19" spans="1:12" x14ac:dyDescent="0.2">
      <c r="A19" s="71" t="s">
        <v>128</v>
      </c>
      <c r="D19" s="76">
        <v>10000</v>
      </c>
      <c r="E19" s="79"/>
      <c r="F19" s="66"/>
    </row>
    <row r="20" spans="1:12" x14ac:dyDescent="0.2">
      <c r="A20" s="71" t="s">
        <v>129</v>
      </c>
      <c r="D20" s="76">
        <v>11000</v>
      </c>
      <c r="E20" s="55"/>
      <c r="F20" s="66"/>
    </row>
    <row r="21" spans="1:12" s="58" customFormat="1" x14ac:dyDescent="0.2">
      <c r="A21" s="71" t="s">
        <v>130</v>
      </c>
      <c r="B21" s="68"/>
      <c r="C21" s="69"/>
      <c r="D21" s="76">
        <v>12000</v>
      </c>
      <c r="E21" s="55"/>
      <c r="F21" s="66"/>
    </row>
    <row r="22" spans="1:12" s="58" customFormat="1" x14ac:dyDescent="0.2">
      <c r="A22" s="71" t="s">
        <v>131</v>
      </c>
      <c r="B22" s="68"/>
      <c r="C22" s="69"/>
      <c r="D22" s="76">
        <v>13000</v>
      </c>
      <c r="E22" s="79"/>
      <c r="F22" s="66"/>
    </row>
    <row r="23" spans="1:12" s="82" customFormat="1" x14ac:dyDescent="0.2">
      <c r="A23" s="71" t="s">
        <v>132</v>
      </c>
      <c r="B23" s="68"/>
      <c r="C23" s="69"/>
      <c r="D23" s="76">
        <v>14000</v>
      </c>
      <c r="E23" s="79"/>
      <c r="F23" s="66"/>
      <c r="G23" s="81"/>
      <c r="H23" s="81"/>
      <c r="I23" s="81"/>
      <c r="J23" s="81"/>
      <c r="K23" s="81"/>
      <c r="L23" s="81"/>
    </row>
    <row r="24" spans="1:12" x14ac:dyDescent="0.2">
      <c r="A24" s="71" t="s">
        <v>133</v>
      </c>
      <c r="D24" s="76">
        <v>15000</v>
      </c>
      <c r="E24" s="79"/>
      <c r="F24" s="66"/>
    </row>
    <row r="25" spans="1:12" x14ac:dyDescent="0.2">
      <c r="A25" s="71" t="s">
        <v>134</v>
      </c>
      <c r="D25" s="76">
        <v>16000</v>
      </c>
      <c r="E25" s="79"/>
      <c r="F25" s="66"/>
    </row>
    <row r="26" spans="1:12" x14ac:dyDescent="0.2">
      <c r="A26" s="71" t="s">
        <v>135</v>
      </c>
      <c r="D26" s="76">
        <v>17000</v>
      </c>
      <c r="E26" s="79"/>
      <c r="F26" s="66"/>
    </row>
    <row r="27" spans="1:12" x14ac:dyDescent="0.2">
      <c r="A27" s="71" t="s">
        <v>136</v>
      </c>
      <c r="D27" s="76">
        <v>18000</v>
      </c>
      <c r="E27" s="55"/>
      <c r="F27" s="66"/>
    </row>
    <row r="28" spans="1:12" x14ac:dyDescent="0.2">
      <c r="A28" s="71" t="s">
        <v>137</v>
      </c>
      <c r="D28" s="76">
        <v>19000</v>
      </c>
      <c r="E28" s="79"/>
      <c r="F28" s="66"/>
    </row>
    <row r="29" spans="1:12" x14ac:dyDescent="0.2">
      <c r="A29" s="71" t="s">
        <v>138</v>
      </c>
      <c r="D29" s="76">
        <v>20000</v>
      </c>
      <c r="E29" s="79"/>
      <c r="F29" s="66"/>
    </row>
    <row r="30" spans="1:12" x14ac:dyDescent="0.2">
      <c r="A30" s="71" t="s">
        <v>139</v>
      </c>
      <c r="D30" s="76">
        <v>21000</v>
      </c>
      <c r="E30" s="79"/>
      <c r="F30" s="66"/>
    </row>
    <row r="31" spans="1:12" ht="12.95" x14ac:dyDescent="0.3">
      <c r="A31" s="71" t="s">
        <v>161</v>
      </c>
      <c r="D31" s="76">
        <v>21097.5</v>
      </c>
      <c r="E31" s="79"/>
      <c r="F31" s="66"/>
    </row>
    <row r="32" spans="1:12" ht="12.95" x14ac:dyDescent="0.3">
      <c r="A32" s="71" t="s">
        <v>140</v>
      </c>
      <c r="D32" s="76">
        <v>22000</v>
      </c>
      <c r="E32" s="79"/>
      <c r="F32" s="66"/>
    </row>
    <row r="33" spans="1:6" s="80" customFormat="1" ht="12.95" x14ac:dyDescent="0.3">
      <c r="A33" s="71" t="s">
        <v>141</v>
      </c>
      <c r="B33" s="68"/>
      <c r="C33" s="69"/>
      <c r="D33" s="76">
        <v>23000</v>
      </c>
      <c r="E33" s="83"/>
      <c r="F33" s="66"/>
    </row>
    <row r="34" spans="1:6" ht="12.95" x14ac:dyDescent="0.3">
      <c r="A34" s="71" t="s">
        <v>142</v>
      </c>
      <c r="D34" s="76">
        <v>24000</v>
      </c>
      <c r="E34" s="56"/>
      <c r="F34" s="72"/>
    </row>
    <row r="35" spans="1:6" ht="12.95" x14ac:dyDescent="0.3">
      <c r="A35" s="71" t="s">
        <v>143</v>
      </c>
      <c r="D35" s="76">
        <v>25000</v>
      </c>
      <c r="E35" s="56"/>
    </row>
    <row r="36" spans="1:6" ht="12.95" x14ac:dyDescent="0.3">
      <c r="A36" s="71" t="s">
        <v>144</v>
      </c>
      <c r="D36" s="76">
        <v>26000</v>
      </c>
      <c r="E36" s="55"/>
    </row>
    <row r="37" spans="1:6" x14ac:dyDescent="0.2">
      <c r="A37" s="71" t="s">
        <v>145</v>
      </c>
      <c r="D37" s="76">
        <v>27000</v>
      </c>
      <c r="E37" s="55"/>
    </row>
    <row r="38" spans="1:6" x14ac:dyDescent="0.2">
      <c r="A38" s="71" t="s">
        <v>146</v>
      </c>
      <c r="D38" s="76">
        <v>28000</v>
      </c>
      <c r="E38" s="55"/>
    </row>
    <row r="39" spans="1:6" x14ac:dyDescent="0.2">
      <c r="A39" s="71" t="s">
        <v>147</v>
      </c>
      <c r="D39" s="76">
        <v>29000</v>
      </c>
      <c r="E39" s="56"/>
    </row>
    <row r="40" spans="1:6" x14ac:dyDescent="0.2">
      <c r="A40" s="71" t="s">
        <v>148</v>
      </c>
      <c r="D40" s="76">
        <v>30000</v>
      </c>
      <c r="E40" s="56"/>
    </row>
    <row r="41" spans="1:6" x14ac:dyDescent="0.2">
      <c r="A41" s="71" t="s">
        <v>149</v>
      </c>
      <c r="D41" s="76">
        <v>31000</v>
      </c>
      <c r="E41" s="56"/>
    </row>
    <row r="42" spans="1:6" s="80" customFormat="1" x14ac:dyDescent="0.2">
      <c r="A42" s="71" t="s">
        <v>150</v>
      </c>
      <c r="B42" s="68"/>
      <c r="C42" s="69"/>
      <c r="D42" s="76">
        <v>32000</v>
      </c>
      <c r="E42" s="56"/>
    </row>
    <row r="43" spans="1:6" x14ac:dyDescent="0.2">
      <c r="A43" s="71" t="s">
        <v>151</v>
      </c>
      <c r="D43" s="76">
        <v>33000</v>
      </c>
      <c r="E43" s="56"/>
    </row>
    <row r="44" spans="1:6" x14ac:dyDescent="0.2">
      <c r="A44" s="71" t="s">
        <v>152</v>
      </c>
      <c r="D44" s="76">
        <v>34000</v>
      </c>
    </row>
    <row r="45" spans="1:6" x14ac:dyDescent="0.2">
      <c r="A45" s="71" t="s">
        <v>153</v>
      </c>
      <c r="D45" s="76">
        <v>35000</v>
      </c>
    </row>
    <row r="46" spans="1:6" x14ac:dyDescent="0.2">
      <c r="A46" s="71" t="s">
        <v>154</v>
      </c>
      <c r="D46" s="76">
        <v>36000</v>
      </c>
    </row>
    <row r="47" spans="1:6" x14ac:dyDescent="0.2">
      <c r="A47" s="71" t="s">
        <v>155</v>
      </c>
      <c r="D47" s="76">
        <v>37000</v>
      </c>
    </row>
    <row r="48" spans="1:6" x14ac:dyDescent="0.2">
      <c r="A48" s="71" t="s">
        <v>156</v>
      </c>
      <c r="D48" s="76">
        <v>38000</v>
      </c>
    </row>
    <row r="49" spans="1:4" x14ac:dyDescent="0.2">
      <c r="A49" s="71" t="s">
        <v>157</v>
      </c>
      <c r="D49" s="76">
        <v>39000</v>
      </c>
    </row>
    <row r="50" spans="1:4" x14ac:dyDescent="0.2">
      <c r="A50" s="71" t="s">
        <v>158</v>
      </c>
      <c r="D50" s="76">
        <v>40000</v>
      </c>
    </row>
    <row r="51" spans="1:4" x14ac:dyDescent="0.2">
      <c r="A51" s="71" t="s">
        <v>159</v>
      </c>
      <c r="D51" s="76">
        <v>41000</v>
      </c>
    </row>
    <row r="52" spans="1:4" x14ac:dyDescent="0.2">
      <c r="A52" s="71" t="s">
        <v>160</v>
      </c>
      <c r="D52" s="76">
        <v>42000</v>
      </c>
    </row>
    <row r="53" spans="1:4" x14ac:dyDescent="0.2">
      <c r="A53" s="70" t="s">
        <v>162</v>
      </c>
      <c r="C53" s="84"/>
      <c r="D53" s="76">
        <v>42195</v>
      </c>
    </row>
    <row r="54" spans="1:4" x14ac:dyDescent="0.2">
      <c r="C54" s="84"/>
      <c r="D54" s="85"/>
    </row>
    <row r="55" spans="1:4" x14ac:dyDescent="0.2">
      <c r="C55" s="84"/>
      <c r="D55" s="85"/>
    </row>
    <row r="56" spans="1:4" x14ac:dyDescent="0.2">
      <c r="C56" s="84"/>
      <c r="D56" s="85"/>
    </row>
    <row r="57" spans="1:4" x14ac:dyDescent="0.2">
      <c r="C57" s="84"/>
      <c r="D57" s="85"/>
    </row>
    <row r="58" spans="1:4" x14ac:dyDescent="0.2">
      <c r="C58" s="84"/>
      <c r="D58" s="85"/>
    </row>
  </sheetData>
  <printOptions gridLines="1"/>
  <pageMargins left="0.78740157499999996" right="0.78740157499999996" top="0.76" bottom="0.984251969" header="0.4921259845" footer="0.4921259845"/>
  <pageSetup paperSize="9" orientation="portrait" horizontalDpi="1200" verticalDpi="1200" r:id="rId1"/>
  <headerFooter alignWithMargins="0">
    <oddHeader>&amp;LDLV-Streckenvermessung&amp;C&amp;A&amp;R&amp;D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Übersicht</vt:lpstr>
      <vt:lpstr>Abschnitt C</vt:lpstr>
      <vt:lpstr>Abschnitt C(2)</vt:lpstr>
      <vt:lpstr>Eichstrecke (Bandmaß)</vt:lpstr>
      <vt:lpstr>Messdaten</vt:lpstr>
      <vt:lpstr>Teilstrecken</vt:lpstr>
      <vt:lpstr>Berechnung</vt:lpstr>
      <vt:lpstr>Kilometrierung</vt:lpstr>
      <vt:lpstr>Dropdownliste1</vt:lpstr>
      <vt:lpstr>Dropdownliste2</vt:lpstr>
      <vt:lpstr>'Abschnitt C'!Druckbereich</vt:lpstr>
      <vt:lpstr>'Abschnitt C(2)'!Druckbereich</vt:lpstr>
      <vt:lpstr>'Eichstrecke (Bandmaß)'!Druckbereich</vt:lpstr>
      <vt:lpstr>Teilstrecken!Drucktitel</vt:lpstr>
    </vt:vector>
  </TitlesOfParts>
  <Company>Stadtverwaltung Trier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Roth, Karl-Josef</dc:creator>
  <cp:lastModifiedBy>Roth-KJM</cp:lastModifiedBy>
  <cp:lastPrinted>2014-12-29T22:25:09Z</cp:lastPrinted>
  <dcterms:created xsi:type="dcterms:W3CDTF">2014-03-20T12:57:45Z</dcterms:created>
  <dcterms:modified xsi:type="dcterms:W3CDTF">2014-12-29T22:25:38Z</dcterms:modified>
</cp:coreProperties>
</file>